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3-05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<sst xmlns="http://schemas.openxmlformats.org/spreadsheetml/2006/main" count="144" uniqueCount="102">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</sst>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%&quot;"/>
    <numFmt numFmtId="165" formatCode="0.00_ 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65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65" fontId="20" fillId="36" borderId="18" xfId="0" applyNumberFormat="1" applyFont="1" applyFill="1" applyBorder="1" applyAlignment="1">
      <alignment horizontal="center" vertical="center"/>
    </xf>
    <xf numFmtId="165" fontId="20" fillId="37" borderId="18" xfId="0" applyNumberFormat="1" applyFont="1" applyFill="1" applyBorder="1" applyAlignment="1">
      <alignment horizontal="center" vertical="center"/>
    </xf>
    <xf numFmtId="165" fontId="25" fillId="0" borderId="18" xfId="0" applyNumberFormat="1" applyFont="1" applyBorder="1">
      <alignment vertical="center"/>
    </xf>
    <xf numFmtId="165" fontId="20" fillId="36" borderId="18" xfId="0" applyNumberFormat="1" applyFont="1" applyFill="1" applyBorder="1">
      <alignment vertical="center"/>
    </xf>
    <xf numFmtId="165" fontId="20" fillId="37" borderId="18" xfId="0" applyNumberFormat="1" applyFont="1" applyFill="1" applyBorder="1">
      <alignment vertical="center"/>
    </xf>
    <xf numFmtId="165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64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64" fontId="22" fillId="34" borderId="10" xfId="0" applyNumberFormat="1" applyFont="1" applyFill="1" applyBorder="1" applyAlignment="1">
      <alignment horizontal="right" vertical="top" wrapText="1"/>
    </xf>
    <xf numFmtId="164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6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6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64" fontId="21" fillId="35" borderId="13" xfId="0" applyNumberFormat="1" applyFont="1" applyFill="1" applyBorder="1" applyAlignment="1">
      <alignment horizontal="right" vertical="top" wrapText="1"/>
    </xf>
    <xf numFmtId="164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20" fillId="0" borderId="0" xfId="0" applyFont="1" applyAlignment="1"/>
    <xf numFmtId="0" fontId="27" fillId="0" borderId="19" xfId="0" applyFont="1" applyBorder="1" applyAlignment="1">
      <alignment horizontal="left" wrapText="1"/>
    </xf>
    <xf numFmtId="0" fontId="20" fillId="0" borderId="11" xfId="0" applyFont="1" applyBorder="1" applyAlignment="1">
      <alignment horizontal="right" wrapText="1"/>
    </xf>
    <xf numFmtId="49" fontId="21" fillId="33" borderId="10" xfId="0" applyNumberFormat="1" applyFont="1" applyFill="1" applyBorder="1" applyAlignment="1">
      <alignment wrapText="1"/>
    </xf>
    <xf numFmtId="49" fontId="21" fillId="33" borderId="12" xfId="0" applyNumberFormat="1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1" fillId="33" borderId="12" xfId="0" applyFont="1" applyFill="1" applyBorder="1" applyAlignment="1">
      <alignment wrapText="1"/>
    </xf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wrapText="1"/>
    </xf>
    <xf numFmtId="0" fontId="21" fillId="33" borderId="13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wrapText="1"/>
    </xf>
    <xf numFmtId="14" fontId="21" fillId="33" borderId="16" xfId="0" applyNumberFormat="1" applyFont="1" applyFill="1" applyBorder="1" applyAlignment="1">
      <alignment wrapText="1"/>
    </xf>
    <xf numFmtId="14" fontId="21" fillId="33" borderId="17" xfId="0" applyNumberFormat="1" applyFont="1" applyFill="1" applyBorder="1" applyAlignment="1">
      <alignment wrapText="1"/>
    </xf>
    <xf numFmtId="0" fontId="30" fillId="0" borderId="0" xfId="44" applyNumberFormat="1" applyFont="1"/>
    <xf numFmtId="0" fontId="31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8ffa53c9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593374f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85933774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8a8ff094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8a8ff0bd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8ffa53a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5933774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9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8a8ff0bd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8ffa53c9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8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ColWidth="9" defaultRowHeight="11.25"/>
  <cols>
    <col min="1" max="1" width="7.7109375" style="1" customWidth="1"/>
    <col min="2" max="2" width="3" style="4" bestFit="1" customWidth="1"/>
    <col min="3" max="4" width="9" style="1"/>
    <col min="5" max="5" width="10.42578125" style="1" bestFit="1" customWidth="1"/>
    <col min="6" max="6" width="12.28515625" style="26" bestFit="1" customWidth="1"/>
    <col min="7" max="7" width="10.42578125" style="1" bestFit="1" customWidth="1"/>
    <col min="8" max="8" width="9" style="26"/>
    <col min="9" max="9" width="12.5703125" style="2" customWidth="1"/>
    <col min="10" max="10" width="12.42578125" style="2" customWidth="1"/>
    <col min="11" max="12" width="9.7109375" style="2" bestFit="1" customWidth="1"/>
    <col min="13" max="16384" width="9" style="1"/>
  </cols>
  <sheetData>
    <row r="1" spans="1:12" ht="21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5" t="s">
        <v>4</v>
      </c>
      <c r="D2" s="55"/>
      <c r="E2" s="13"/>
      <c r="F2" s="24"/>
      <c r="G2" s="14"/>
      <c r="H2" s="24"/>
      <c r="I2" s="20"/>
      <c r="J2" s="21"/>
      <c r="K2" s="22"/>
      <c r="L2" s="22"/>
    </row>
    <row r="3" spans="1:12">
      <c r="A3" s="56" t="s">
        <v>5</v>
      </c>
      <c r="B3" s="56"/>
      <c r="C3" s="56"/>
      <c r="D3" s="56"/>
      <c r="E3" s="15">
        <f>RA!D7</f>
        <v>16422957.8333</v>
      </c>
      <c r="F3" s="25">
        <f>RA!I7</f>
        <v>1981322.9595999999</v>
      </c>
      <c r="G3" s="16">
        <f>E3-F3</f>
        <v>14441634.8737</v>
      </c>
      <c r="H3" s="27">
        <f>RA!J7</f>
        <v>12.064349063739099</v>
      </c>
      <c r="I3" s="20">
        <f>SUM(I4:I39)</f>
        <v>16422961.646429976</v>
      </c>
      <c r="J3" s="21">
        <f>SUM(J4:J39)</f>
        <v>14441634.956293259</v>
      </c>
      <c r="K3" s="22">
        <f>E3-I3</f>
        <v>-3.8131299763917923</v>
      </c>
      <c r="L3" s="22">
        <f>G3-J3</f>
        <v>-8.259325847029686E-2</v>
      </c>
    </row>
    <row r="4" spans="1:12">
      <c r="A4" s="57">
        <f>RA!A8</f>
        <v>41702</v>
      </c>
      <c r="B4" s="12">
        <v>12</v>
      </c>
      <c r="C4" s="54" t="s">
        <v>6</v>
      </c>
      <c r="D4" s="54"/>
      <c r="E4" s="15">
        <f>RA!D8</f>
        <v>788666.97309999994</v>
      </c>
      <c r="F4" s="25">
        <f>RA!I8</f>
        <v>-75108.531900000002</v>
      </c>
      <c r="G4" s="16">
        <f t="shared" ref="G4:G39" si="0">E4-F4</f>
        <v>863775.50499999989</v>
      </c>
      <c r="H4" s="27">
        <f>RA!J8</f>
        <v>-9.5234787891234003</v>
      </c>
      <c r="I4" s="20">
        <f>VLOOKUP(B4,RMS!B:D,3,FALSE)</f>
        <v>788667.76396837598</v>
      </c>
      <c r="J4" s="21">
        <f>VLOOKUP(B4,RMS!B:E,4,FALSE)</f>
        <v>863775.50507008506</v>
      </c>
      <c r="K4" s="22">
        <f t="shared" ref="K4:K39" si="1">E4-I4</f>
        <v>-0.79086837603244931</v>
      </c>
      <c r="L4" s="22">
        <f t="shared" ref="L4:L39" si="2">G4-J4</f>
        <v>-7.0085166953504086E-5</v>
      </c>
    </row>
    <row r="5" spans="1:12">
      <c r="A5" s="57"/>
      <c r="B5" s="12">
        <v>13</v>
      </c>
      <c r="C5" s="54" t="s">
        <v>7</v>
      </c>
      <c r="D5" s="54"/>
      <c r="E5" s="15">
        <f>RA!D9</f>
        <v>111938.1746</v>
      </c>
      <c r="F5" s="25">
        <f>RA!I9</f>
        <v>23400.366600000001</v>
      </c>
      <c r="G5" s="16">
        <f t="shared" si="0"/>
        <v>88537.80799999999</v>
      </c>
      <c r="H5" s="27">
        <f>RA!J9</f>
        <v>20.9047241333164</v>
      </c>
      <c r="I5" s="20">
        <f>VLOOKUP(B5,RMS!B:D,3,FALSE)</f>
        <v>111938.199089252</v>
      </c>
      <c r="J5" s="21">
        <f>VLOOKUP(B5,RMS!B:E,4,FALSE)</f>
        <v>88537.801686022198</v>
      </c>
      <c r="K5" s="22">
        <f t="shared" si="1"/>
        <v>-2.4489251998602413E-2</v>
      </c>
      <c r="L5" s="22">
        <f t="shared" si="2"/>
        <v>6.3139777921605855E-3</v>
      </c>
    </row>
    <row r="6" spans="1:12">
      <c r="A6" s="57"/>
      <c r="B6" s="12">
        <v>14</v>
      </c>
      <c r="C6" s="54" t="s">
        <v>8</v>
      </c>
      <c r="D6" s="54"/>
      <c r="E6" s="15">
        <f>RA!D10</f>
        <v>121555.5463</v>
      </c>
      <c r="F6" s="25">
        <f>RA!I10</f>
        <v>29562.918000000001</v>
      </c>
      <c r="G6" s="16">
        <f t="shared" si="0"/>
        <v>91992.628299999997</v>
      </c>
      <c r="H6" s="27">
        <f>RA!J10</f>
        <v>24.3205011205647</v>
      </c>
      <c r="I6" s="20">
        <f>VLOOKUP(B6,RMS!B:D,3,FALSE)</f>
        <v>121557.592623077</v>
      </c>
      <c r="J6" s="21">
        <f>VLOOKUP(B6,RMS!B:E,4,FALSE)</f>
        <v>91992.628311111097</v>
      </c>
      <c r="K6" s="22">
        <f t="shared" si="1"/>
        <v>-2.0463230769964866</v>
      </c>
      <c r="L6" s="22">
        <f t="shared" si="2"/>
        <v>-1.1111100320704281E-5</v>
      </c>
    </row>
    <row r="7" spans="1:12">
      <c r="A7" s="57"/>
      <c r="B7" s="12">
        <v>15</v>
      </c>
      <c r="C7" s="54" t="s">
        <v>9</v>
      </c>
      <c r="D7" s="54"/>
      <c r="E7" s="15">
        <f>RA!D11</f>
        <v>73486.562300000005</v>
      </c>
      <c r="F7" s="25">
        <f>RA!I11</f>
        <v>14886.999900000001</v>
      </c>
      <c r="G7" s="16">
        <f t="shared" si="0"/>
        <v>58599.562400000003</v>
      </c>
      <c r="H7" s="27">
        <f>RA!J11</f>
        <v>20.258125341644998</v>
      </c>
      <c r="I7" s="20">
        <f>VLOOKUP(B7,RMS!B:D,3,FALSE)</f>
        <v>73486.590033333297</v>
      </c>
      <c r="J7" s="21">
        <f>VLOOKUP(B7,RMS!B:E,4,FALSE)</f>
        <v>58599.562563247899</v>
      </c>
      <c r="K7" s="22">
        <f t="shared" si="1"/>
        <v>-2.7733333292417228E-2</v>
      </c>
      <c r="L7" s="22">
        <f t="shared" si="2"/>
        <v>-1.6324789612554014E-4</v>
      </c>
    </row>
    <row r="8" spans="1:12">
      <c r="A8" s="57"/>
      <c r="B8" s="12">
        <v>16</v>
      </c>
      <c r="C8" s="54" t="s">
        <v>10</v>
      </c>
      <c r="D8" s="54"/>
      <c r="E8" s="15">
        <f>RA!D12</f>
        <v>165329.01180000001</v>
      </c>
      <c r="F8" s="25">
        <f>RA!I12</f>
        <v>23918.816299999999</v>
      </c>
      <c r="G8" s="16">
        <f t="shared" si="0"/>
        <v>141410.1955</v>
      </c>
      <c r="H8" s="27">
        <f>RA!J12</f>
        <v>14.467404141346201</v>
      </c>
      <c r="I8" s="20">
        <f>VLOOKUP(B8,RMS!B:D,3,FALSE)</f>
        <v>165329.02704615399</v>
      </c>
      <c r="J8" s="21">
        <f>VLOOKUP(B8,RMS!B:E,4,FALSE)</f>
        <v>141410.19880512799</v>
      </c>
      <c r="K8" s="22">
        <f t="shared" si="1"/>
        <v>-1.5246153983753175E-2</v>
      </c>
      <c r="L8" s="22">
        <f t="shared" si="2"/>
        <v>-3.3051279897335917E-3</v>
      </c>
    </row>
    <row r="9" spans="1:12">
      <c r="A9" s="57"/>
      <c r="B9" s="12">
        <v>17</v>
      </c>
      <c r="C9" s="54" t="s">
        <v>11</v>
      </c>
      <c r="D9" s="54"/>
      <c r="E9" s="15">
        <f>RA!D13</f>
        <v>386574.16149999999</v>
      </c>
      <c r="F9" s="25">
        <f>RA!I13</f>
        <v>50524.880899999996</v>
      </c>
      <c r="G9" s="16">
        <f t="shared" si="0"/>
        <v>336049.2806</v>
      </c>
      <c r="H9" s="27">
        <f>RA!J13</f>
        <v>13.069906354824999</v>
      </c>
      <c r="I9" s="20">
        <f>VLOOKUP(B9,RMS!B:D,3,FALSE)</f>
        <v>386574.315784615</v>
      </c>
      <c r="J9" s="21">
        <f>VLOOKUP(B9,RMS!B:E,4,FALSE)</f>
        <v>336049.28076410299</v>
      </c>
      <c r="K9" s="22">
        <f t="shared" si="1"/>
        <v>-0.1542846150114201</v>
      </c>
      <c r="L9" s="22">
        <f t="shared" si="2"/>
        <v>-1.6410299576818943E-4</v>
      </c>
    </row>
    <row r="10" spans="1:12">
      <c r="A10" s="57"/>
      <c r="B10" s="12">
        <v>18</v>
      </c>
      <c r="C10" s="54" t="s">
        <v>12</v>
      </c>
      <c r="D10" s="54"/>
      <c r="E10" s="15">
        <f>RA!D14</f>
        <v>128970.7971</v>
      </c>
      <c r="F10" s="25">
        <f>RA!I14</f>
        <v>17245.454699999998</v>
      </c>
      <c r="G10" s="16">
        <f t="shared" si="0"/>
        <v>111725.34239999999</v>
      </c>
      <c r="H10" s="27">
        <f>RA!J14</f>
        <v>13.3715965844798</v>
      </c>
      <c r="I10" s="20">
        <f>VLOOKUP(B10,RMS!B:D,3,FALSE)</f>
        <v>128970.79694529899</v>
      </c>
      <c r="J10" s="21">
        <f>VLOOKUP(B10,RMS!B:E,4,FALSE)</f>
        <v>111725.340576068</v>
      </c>
      <c r="K10" s="22">
        <f t="shared" si="1"/>
        <v>1.5470100333914161E-4</v>
      </c>
      <c r="L10" s="22">
        <f t="shared" si="2"/>
        <v>1.8239319906570017E-3</v>
      </c>
    </row>
    <row r="11" spans="1:12">
      <c r="A11" s="57"/>
      <c r="B11" s="12">
        <v>19</v>
      </c>
      <c r="C11" s="54" t="s">
        <v>13</v>
      </c>
      <c r="D11" s="54"/>
      <c r="E11" s="15">
        <f>RA!D15</f>
        <v>142431.603</v>
      </c>
      <c r="F11" s="25">
        <f>RA!I15</f>
        <v>-18979.8151</v>
      </c>
      <c r="G11" s="16">
        <f t="shared" si="0"/>
        <v>161411.41810000001</v>
      </c>
      <c r="H11" s="27">
        <f>RA!J15</f>
        <v>-13.3255644816411</v>
      </c>
      <c r="I11" s="20">
        <f>VLOOKUP(B11,RMS!B:D,3,FALSE)</f>
        <v>142431.68013675199</v>
      </c>
      <c r="J11" s="21">
        <f>VLOOKUP(B11,RMS!B:E,4,FALSE)</f>
        <v>161411.418775214</v>
      </c>
      <c r="K11" s="22">
        <f t="shared" si="1"/>
        <v>-7.7136751991929486E-2</v>
      </c>
      <c r="L11" s="22">
        <f t="shared" si="2"/>
        <v>-6.7521398887038231E-4</v>
      </c>
    </row>
    <row r="12" spans="1:12">
      <c r="A12" s="57"/>
      <c r="B12" s="12">
        <v>21</v>
      </c>
      <c r="C12" s="54" t="s">
        <v>14</v>
      </c>
      <c r="D12" s="54"/>
      <c r="E12" s="15">
        <f>RA!D16</f>
        <v>602201.4828</v>
      </c>
      <c r="F12" s="25">
        <f>RA!I16</f>
        <v>45096.180800000002</v>
      </c>
      <c r="G12" s="16">
        <f t="shared" si="0"/>
        <v>557105.30200000003</v>
      </c>
      <c r="H12" s="27">
        <f>RA!J16</f>
        <v>7.4885535967664003</v>
      </c>
      <c r="I12" s="20">
        <f>VLOOKUP(B12,RMS!B:D,3,FALSE)</f>
        <v>602201.38260000001</v>
      </c>
      <c r="J12" s="21">
        <f>VLOOKUP(B12,RMS!B:E,4,FALSE)</f>
        <v>557105.30200000003</v>
      </c>
      <c r="K12" s="22">
        <f t="shared" si="1"/>
        <v>0.10019999998621643</v>
      </c>
      <c r="L12" s="22">
        <f t="shared" si="2"/>
        <v>0</v>
      </c>
    </row>
    <row r="13" spans="1:12">
      <c r="A13" s="57"/>
      <c r="B13" s="12">
        <v>22</v>
      </c>
      <c r="C13" s="54" t="s">
        <v>15</v>
      </c>
      <c r="D13" s="54"/>
      <c r="E13" s="15">
        <f>RA!D17</f>
        <v>534337.94169999997</v>
      </c>
      <c r="F13" s="25">
        <f>RA!I17</f>
        <v>46020.097900000001</v>
      </c>
      <c r="G13" s="16">
        <f t="shared" si="0"/>
        <v>488317.84379999997</v>
      </c>
      <c r="H13" s="27">
        <f>RA!J17</f>
        <v>8.6125454152828294</v>
      </c>
      <c r="I13" s="20">
        <f>VLOOKUP(B13,RMS!B:D,3,FALSE)</f>
        <v>534337.98847008497</v>
      </c>
      <c r="J13" s="21">
        <f>VLOOKUP(B13,RMS!B:E,4,FALSE)</f>
        <v>488317.84418290597</v>
      </c>
      <c r="K13" s="22">
        <f t="shared" si="1"/>
        <v>-4.6770084998570383E-2</v>
      </c>
      <c r="L13" s="22">
        <f t="shared" si="2"/>
        <v>-3.8290600059553981E-4</v>
      </c>
    </row>
    <row r="14" spans="1:12">
      <c r="A14" s="57"/>
      <c r="B14" s="12">
        <v>23</v>
      </c>
      <c r="C14" s="54" t="s">
        <v>16</v>
      </c>
      <c r="D14" s="54"/>
      <c r="E14" s="15">
        <f>RA!D18</f>
        <v>1703173.9421000001</v>
      </c>
      <c r="F14" s="25">
        <f>RA!I18</f>
        <v>223672.18340000001</v>
      </c>
      <c r="G14" s="16">
        <f t="shared" si="0"/>
        <v>1479501.7587000001</v>
      </c>
      <c r="H14" s="27">
        <f>RA!J18</f>
        <v>13.1326682419891</v>
      </c>
      <c r="I14" s="20">
        <f>VLOOKUP(B14,RMS!B:D,3,FALSE)</f>
        <v>1703173.9985837601</v>
      </c>
      <c r="J14" s="21">
        <f>VLOOKUP(B14,RMS!B:E,4,FALSE)</f>
        <v>1479501.74547179</v>
      </c>
      <c r="K14" s="22">
        <f t="shared" si="1"/>
        <v>-5.6483760010451078E-2</v>
      </c>
      <c r="L14" s="22">
        <f t="shared" si="2"/>
        <v>1.3228210154920816E-2</v>
      </c>
    </row>
    <row r="15" spans="1:12">
      <c r="A15" s="57"/>
      <c r="B15" s="12">
        <v>24</v>
      </c>
      <c r="C15" s="54" t="s">
        <v>17</v>
      </c>
      <c r="D15" s="54"/>
      <c r="E15" s="15">
        <f>RA!D19</f>
        <v>697462.34019999998</v>
      </c>
      <c r="F15" s="25">
        <f>RA!I19</f>
        <v>82042.491299999994</v>
      </c>
      <c r="G15" s="16">
        <f t="shared" si="0"/>
        <v>615419.84889999998</v>
      </c>
      <c r="H15" s="27">
        <f>RA!J19</f>
        <v>11.7629994583613</v>
      </c>
      <c r="I15" s="20">
        <f>VLOOKUP(B15,RMS!B:D,3,FALSE)</f>
        <v>697462.34117264999</v>
      </c>
      <c r="J15" s="21">
        <f>VLOOKUP(B15,RMS!B:E,4,FALSE)</f>
        <v>615419.84965982905</v>
      </c>
      <c r="K15" s="22">
        <f t="shared" si="1"/>
        <v>-9.7265001386404037E-4</v>
      </c>
      <c r="L15" s="22">
        <f t="shared" si="2"/>
        <v>-7.5982906855642796E-4</v>
      </c>
    </row>
    <row r="16" spans="1:12">
      <c r="A16" s="57"/>
      <c r="B16" s="12">
        <v>25</v>
      </c>
      <c r="C16" s="54" t="s">
        <v>18</v>
      </c>
      <c r="D16" s="54"/>
      <c r="E16" s="15">
        <f>RA!D20</f>
        <v>1084406.2664000001</v>
      </c>
      <c r="F16" s="25">
        <f>RA!I20</f>
        <v>63422.9133</v>
      </c>
      <c r="G16" s="16">
        <f t="shared" si="0"/>
        <v>1020983.3531000001</v>
      </c>
      <c r="H16" s="27">
        <f>RA!J20</f>
        <v>5.8486302841600804</v>
      </c>
      <c r="I16" s="20">
        <f>VLOOKUP(B16,RMS!B:D,3,FALSE)</f>
        <v>1084406.2885</v>
      </c>
      <c r="J16" s="21">
        <f>VLOOKUP(B16,RMS!B:E,4,FALSE)</f>
        <v>1020983.3530999999</v>
      </c>
      <c r="K16" s="22">
        <f t="shared" si="1"/>
        <v>-2.2099999943748116E-2</v>
      </c>
      <c r="L16" s="22">
        <f t="shared" si="2"/>
        <v>0</v>
      </c>
    </row>
    <row r="17" spans="1:12">
      <c r="A17" s="57"/>
      <c r="B17" s="12">
        <v>26</v>
      </c>
      <c r="C17" s="54" t="s">
        <v>19</v>
      </c>
      <c r="D17" s="54"/>
      <c r="E17" s="15">
        <f>RA!D21</f>
        <v>420280.02269999997</v>
      </c>
      <c r="F17" s="25">
        <f>RA!I21</f>
        <v>48650.114500000003</v>
      </c>
      <c r="G17" s="16">
        <f t="shared" si="0"/>
        <v>371629.90819999995</v>
      </c>
      <c r="H17" s="27">
        <f>RA!J21</f>
        <v>11.575642874352599</v>
      </c>
      <c r="I17" s="20">
        <f>VLOOKUP(B17,RMS!B:D,3,FALSE)</f>
        <v>420279.566502564</v>
      </c>
      <c r="J17" s="21">
        <f>VLOOKUP(B17,RMS!B:E,4,FALSE)</f>
        <v>371629.908176923</v>
      </c>
      <c r="K17" s="22">
        <f t="shared" si="1"/>
        <v>0.45619743596762419</v>
      </c>
      <c r="L17" s="22">
        <f t="shared" si="2"/>
        <v>2.3076951038092375E-5</v>
      </c>
    </row>
    <row r="18" spans="1:12">
      <c r="A18" s="57"/>
      <c r="B18" s="12">
        <v>27</v>
      </c>
      <c r="C18" s="54" t="s">
        <v>20</v>
      </c>
      <c r="D18" s="54"/>
      <c r="E18" s="15">
        <f>RA!D22</f>
        <v>1073920.6026999999</v>
      </c>
      <c r="F18" s="25">
        <f>RA!I22</f>
        <v>101953.4452</v>
      </c>
      <c r="G18" s="16">
        <f t="shared" si="0"/>
        <v>971967.15749999997</v>
      </c>
      <c r="H18" s="27">
        <f>RA!J22</f>
        <v>9.4935738213489405</v>
      </c>
      <c r="I18" s="20">
        <f>VLOOKUP(B18,RMS!B:D,3,FALSE)</f>
        <v>1073920.6847999999</v>
      </c>
      <c r="J18" s="21">
        <f>VLOOKUP(B18,RMS!B:E,4,FALSE)</f>
        <v>971967.15859999997</v>
      </c>
      <c r="K18" s="22">
        <f t="shared" si="1"/>
        <v>-8.2099999999627471E-2</v>
      </c>
      <c r="L18" s="22">
        <f t="shared" si="2"/>
        <v>-1.0999999940395355E-3</v>
      </c>
    </row>
    <row r="19" spans="1:12">
      <c r="A19" s="57"/>
      <c r="B19" s="12">
        <v>29</v>
      </c>
      <c r="C19" s="54" t="s">
        <v>21</v>
      </c>
      <c r="D19" s="54"/>
      <c r="E19" s="15">
        <f>RA!D23</f>
        <v>2993396.8876</v>
      </c>
      <c r="F19" s="25">
        <f>RA!I23</f>
        <v>79487.249599999996</v>
      </c>
      <c r="G19" s="16">
        <f t="shared" si="0"/>
        <v>2913909.6379999998</v>
      </c>
      <c r="H19" s="27">
        <f>RA!J23</f>
        <v>2.6554196648386998</v>
      </c>
      <c r="I19" s="20">
        <f>VLOOKUP(B19,RMS!B:D,3,FALSE)</f>
        <v>2993397.9341760701</v>
      </c>
      <c r="J19" s="21">
        <f>VLOOKUP(B19,RMS!B:E,4,FALSE)</f>
        <v>2913909.6793606798</v>
      </c>
      <c r="K19" s="22">
        <f t="shared" si="1"/>
        <v>-1.0465760701335967</v>
      </c>
      <c r="L19" s="22">
        <f t="shared" si="2"/>
        <v>-4.1360680013895035E-2</v>
      </c>
    </row>
    <row r="20" spans="1:12">
      <c r="A20" s="57"/>
      <c r="B20" s="12">
        <v>31</v>
      </c>
      <c r="C20" s="54" t="s">
        <v>22</v>
      </c>
      <c r="D20" s="54"/>
      <c r="E20" s="15">
        <f>RA!D24</f>
        <v>244789.88949999999</v>
      </c>
      <c r="F20" s="25">
        <f>RA!I24</f>
        <v>489225.26299999998</v>
      </c>
      <c r="G20" s="16">
        <f t="shared" si="0"/>
        <v>-244435.37349999999</v>
      </c>
      <c r="H20" s="27">
        <f>RA!J24</f>
        <v>199.855175391139</v>
      </c>
      <c r="I20" s="20">
        <f>VLOOKUP(B20,RMS!B:D,3,FALSE)</f>
        <v>244789.86775142601</v>
      </c>
      <c r="J20" s="21">
        <f>VLOOKUP(B20,RMS!B:E,4,FALSE)</f>
        <v>-244435.36665323301</v>
      </c>
      <c r="K20" s="22">
        <f t="shared" si="1"/>
        <v>2.1748573984950781E-2</v>
      </c>
      <c r="L20" s="22">
        <f t="shared" si="2"/>
        <v>-6.8467669771052897E-3</v>
      </c>
    </row>
    <row r="21" spans="1:12">
      <c r="A21" s="57"/>
      <c r="B21" s="12">
        <v>32</v>
      </c>
      <c r="C21" s="54" t="s">
        <v>23</v>
      </c>
      <c r="D21" s="54"/>
      <c r="E21" s="15">
        <f>RA!D25</f>
        <v>220301.1061</v>
      </c>
      <c r="F21" s="25">
        <f>RA!I25</f>
        <v>21834.890100000001</v>
      </c>
      <c r="G21" s="16">
        <f t="shared" si="0"/>
        <v>198466.21600000001</v>
      </c>
      <c r="H21" s="27">
        <f>RA!J25</f>
        <v>9.9113846891393393</v>
      </c>
      <c r="I21" s="20">
        <f>VLOOKUP(B21,RMS!B:D,3,FALSE)</f>
        <v>220301.107755253</v>
      </c>
      <c r="J21" s="21">
        <f>VLOOKUP(B21,RMS!B:E,4,FALSE)</f>
        <v>198466.214405101</v>
      </c>
      <c r="K21" s="22">
        <f t="shared" si="1"/>
        <v>-1.6552529996261001E-3</v>
      </c>
      <c r="L21" s="22">
        <f t="shared" si="2"/>
        <v>1.5948990185279399E-3</v>
      </c>
    </row>
    <row r="22" spans="1:12">
      <c r="A22" s="57"/>
      <c r="B22" s="12">
        <v>33</v>
      </c>
      <c r="C22" s="54" t="s">
        <v>24</v>
      </c>
      <c r="D22" s="54"/>
      <c r="E22" s="15">
        <f>RA!D26</f>
        <v>536461.95609999995</v>
      </c>
      <c r="F22" s="25">
        <f>RA!I26</f>
        <v>114965.5594</v>
      </c>
      <c r="G22" s="16">
        <f t="shared" si="0"/>
        <v>421496.39669999992</v>
      </c>
      <c r="H22" s="27">
        <f>RA!J26</f>
        <v>21.430328486997102</v>
      </c>
      <c r="I22" s="20">
        <f>VLOOKUP(B22,RMS!B:D,3,FALSE)</f>
        <v>536461.97266993404</v>
      </c>
      <c r="J22" s="21">
        <f>VLOOKUP(B22,RMS!B:E,4,FALSE)</f>
        <v>421496.41462327598</v>
      </c>
      <c r="K22" s="22">
        <f t="shared" si="1"/>
        <v>-1.6569934086874127E-2</v>
      </c>
      <c r="L22" s="22">
        <f t="shared" si="2"/>
        <v>-1.7923276056535542E-2</v>
      </c>
    </row>
    <row r="23" spans="1:12">
      <c r="A23" s="57"/>
      <c r="B23" s="12">
        <v>34</v>
      </c>
      <c r="C23" s="54" t="s">
        <v>25</v>
      </c>
      <c r="D23" s="54"/>
      <c r="E23" s="15">
        <f>RA!D27</f>
        <v>276210.0626</v>
      </c>
      <c r="F23" s="25">
        <f>RA!I27</f>
        <v>72946.904599999994</v>
      </c>
      <c r="G23" s="16">
        <f t="shared" si="0"/>
        <v>203263.158</v>
      </c>
      <c r="H23" s="27">
        <f>RA!J27</f>
        <v>26.4099373908907</v>
      </c>
      <c r="I23" s="20">
        <f>VLOOKUP(B23,RMS!B:D,3,FALSE)</f>
        <v>276210.03282022499</v>
      </c>
      <c r="J23" s="21">
        <f>VLOOKUP(B23,RMS!B:E,4,FALSE)</f>
        <v>203263.16959204199</v>
      </c>
      <c r="K23" s="22">
        <f t="shared" si="1"/>
        <v>2.9779775009956211E-2</v>
      </c>
      <c r="L23" s="22">
        <f t="shared" si="2"/>
        <v>-1.1592041992116719E-2</v>
      </c>
    </row>
    <row r="24" spans="1:12">
      <c r="A24" s="57"/>
      <c r="B24" s="12">
        <v>35</v>
      </c>
      <c r="C24" s="54" t="s">
        <v>26</v>
      </c>
      <c r="D24" s="54"/>
      <c r="E24" s="15">
        <f>RA!D28</f>
        <v>765266.41590000002</v>
      </c>
      <c r="F24" s="25">
        <f>RA!I28</f>
        <v>76330.235000000001</v>
      </c>
      <c r="G24" s="16">
        <f t="shared" si="0"/>
        <v>688936.18090000004</v>
      </c>
      <c r="H24" s="27">
        <f>RA!J28</f>
        <v>9.9743348739838495</v>
      </c>
      <c r="I24" s="20">
        <f>VLOOKUP(B24,RMS!B:D,3,FALSE)</f>
        <v>765266.41593008803</v>
      </c>
      <c r="J24" s="21">
        <f>VLOOKUP(B24,RMS!B:E,4,FALSE)</f>
        <v>688936.19664653204</v>
      </c>
      <c r="K24" s="22">
        <f t="shared" si="1"/>
        <v>-3.0088005587458611E-5</v>
      </c>
      <c r="L24" s="22">
        <f t="shared" si="2"/>
        <v>-1.5746532008051872E-2</v>
      </c>
    </row>
    <row r="25" spans="1:12">
      <c r="A25" s="57"/>
      <c r="B25" s="12">
        <v>36</v>
      </c>
      <c r="C25" s="54" t="s">
        <v>27</v>
      </c>
      <c r="D25" s="54"/>
      <c r="E25" s="15">
        <f>RA!D29</f>
        <v>680570.47549999994</v>
      </c>
      <c r="F25" s="25">
        <f>RA!I29</f>
        <v>124779.2761</v>
      </c>
      <c r="G25" s="16">
        <f t="shared" si="0"/>
        <v>555791.19939999992</v>
      </c>
      <c r="H25" s="27">
        <f>RA!J29</f>
        <v>18.334512088307601</v>
      </c>
      <c r="I25" s="20">
        <f>VLOOKUP(B25,RMS!B:D,3,FALSE)</f>
        <v>680570.47690000001</v>
      </c>
      <c r="J25" s="21">
        <f>VLOOKUP(B25,RMS!B:E,4,FALSE)</f>
        <v>555791.18708983704</v>
      </c>
      <c r="K25" s="22">
        <f t="shared" si="1"/>
        <v>-1.4000000664964318E-3</v>
      </c>
      <c r="L25" s="22">
        <f t="shared" si="2"/>
        <v>1.2310162885114551E-2</v>
      </c>
    </row>
    <row r="26" spans="1:12">
      <c r="A26" s="57"/>
      <c r="B26" s="12">
        <v>37</v>
      </c>
      <c r="C26" s="54" t="s">
        <v>28</v>
      </c>
      <c r="D26" s="54"/>
      <c r="E26" s="15">
        <f>RA!D30</f>
        <v>916681.30960000004</v>
      </c>
      <c r="F26" s="25">
        <f>RA!I30</f>
        <v>168112.67259999999</v>
      </c>
      <c r="G26" s="16">
        <f t="shared" si="0"/>
        <v>748568.6370000001</v>
      </c>
      <c r="H26" s="27">
        <f>RA!J30</f>
        <v>18.339271330115501</v>
      </c>
      <c r="I26" s="20">
        <f>VLOOKUP(B26,RMS!B:D,3,FALSE)</f>
        <v>916681.31903539796</v>
      </c>
      <c r="J26" s="21">
        <f>VLOOKUP(B26,RMS!B:E,4,FALSE)</f>
        <v>748568.64363758895</v>
      </c>
      <c r="K26" s="22">
        <f t="shared" si="1"/>
        <v>-9.4353979220613837E-3</v>
      </c>
      <c r="L26" s="22">
        <f t="shared" si="2"/>
        <v>-6.6375888418406248E-3</v>
      </c>
    </row>
    <row r="27" spans="1:12">
      <c r="A27" s="57"/>
      <c r="B27" s="12">
        <v>38</v>
      </c>
      <c r="C27" s="54" t="s">
        <v>29</v>
      </c>
      <c r="D27" s="54"/>
      <c r="E27" s="15">
        <f>RA!D31</f>
        <v>742008.61540000001</v>
      </c>
      <c r="F27" s="25">
        <f>RA!I31</f>
        <v>53549.531199999998</v>
      </c>
      <c r="G27" s="16">
        <f t="shared" si="0"/>
        <v>688459.08420000004</v>
      </c>
      <c r="H27" s="27">
        <f>RA!J31</f>
        <v>7.2168341564514904</v>
      </c>
      <c r="I27" s="20">
        <f>VLOOKUP(B27,RMS!B:D,3,FALSE)</f>
        <v>742008.66683274298</v>
      </c>
      <c r="J27" s="21">
        <f>VLOOKUP(B27,RMS!B:E,4,FALSE)</f>
        <v>688459.10201946902</v>
      </c>
      <c r="K27" s="22">
        <f t="shared" si="1"/>
        <v>-5.1432742970064282E-2</v>
      </c>
      <c r="L27" s="22">
        <f t="shared" si="2"/>
        <v>-1.7819468979723752E-2</v>
      </c>
    </row>
    <row r="28" spans="1:12">
      <c r="A28" s="57"/>
      <c r="B28" s="12">
        <v>39</v>
      </c>
      <c r="C28" s="54" t="s">
        <v>30</v>
      </c>
      <c r="D28" s="54"/>
      <c r="E28" s="15">
        <f>RA!D32</f>
        <v>162816.7304</v>
      </c>
      <c r="F28" s="25">
        <f>RA!I32</f>
        <v>41600.550199999998</v>
      </c>
      <c r="G28" s="16">
        <f t="shared" si="0"/>
        <v>121216.1802</v>
      </c>
      <c r="H28" s="27">
        <f>RA!J32</f>
        <v>25.550537772007701</v>
      </c>
      <c r="I28" s="20">
        <f>VLOOKUP(B28,RMS!B:D,3,FALSE)</f>
        <v>162816.694024469</v>
      </c>
      <c r="J28" s="21">
        <f>VLOOKUP(B28,RMS!B:E,4,FALSE)</f>
        <v>121216.166505934</v>
      </c>
      <c r="K28" s="22">
        <f t="shared" si="1"/>
        <v>3.6375530995428562E-2</v>
      </c>
      <c r="L28" s="22">
        <f t="shared" si="2"/>
        <v>1.3694066001335159E-2</v>
      </c>
    </row>
    <row r="29" spans="1:12">
      <c r="A29" s="57"/>
      <c r="B29" s="12">
        <v>40</v>
      </c>
      <c r="C29" s="54" t="s">
        <v>31</v>
      </c>
      <c r="D29" s="54"/>
      <c r="E29" s="15">
        <f>RA!D33</f>
        <v>12.6958</v>
      </c>
      <c r="F29" s="25">
        <f>RA!I33</f>
        <v>0.89849999999999997</v>
      </c>
      <c r="G29" s="16">
        <f t="shared" si="0"/>
        <v>11.7973</v>
      </c>
      <c r="H29" s="27">
        <f>RA!J33</f>
        <v>7.0771436223002899</v>
      </c>
      <c r="I29" s="20">
        <f>VLOOKUP(B29,RMS!B:D,3,FALSE)</f>
        <v>12.6958</v>
      </c>
      <c r="J29" s="21">
        <f>VLOOKUP(B29,RMS!B:E,4,FALSE)</f>
        <v>11.7973</v>
      </c>
      <c r="K29" s="22">
        <f t="shared" si="1"/>
        <v>0</v>
      </c>
      <c r="L29" s="22">
        <f t="shared" si="2"/>
        <v>0</v>
      </c>
    </row>
    <row r="30" spans="1:12">
      <c r="A30" s="57"/>
      <c r="B30" s="12">
        <v>41</v>
      </c>
      <c r="C30" s="54" t="s">
        <v>40</v>
      </c>
      <c r="D30" s="5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7"/>
      <c r="B31" s="12">
        <v>42</v>
      </c>
      <c r="C31" s="54" t="s">
        <v>32</v>
      </c>
      <c r="D31" s="54"/>
      <c r="E31" s="15">
        <f>RA!D35</f>
        <v>92910.9908</v>
      </c>
      <c r="F31" s="25">
        <f>RA!I35</f>
        <v>9994.5776000000005</v>
      </c>
      <c r="G31" s="16">
        <f t="shared" si="0"/>
        <v>82916.413199999995</v>
      </c>
      <c r="H31" s="27">
        <f>RA!J35</f>
        <v>10.7571531784806</v>
      </c>
      <c r="I31" s="20">
        <f>VLOOKUP(B31,RMS!B:D,3,FALSE)</f>
        <v>92910.989600000001</v>
      </c>
      <c r="J31" s="21">
        <f>VLOOKUP(B31,RMS!B:E,4,FALSE)</f>
        <v>82916.412700000001</v>
      </c>
      <c r="K31" s="22">
        <f t="shared" si="1"/>
        <v>1.1999999987892807E-3</v>
      </c>
      <c r="L31" s="22">
        <f t="shared" si="2"/>
        <v>4.999999946448952E-4</v>
      </c>
    </row>
    <row r="32" spans="1:12">
      <c r="A32" s="57"/>
      <c r="B32" s="12">
        <v>71</v>
      </c>
      <c r="C32" s="54" t="s">
        <v>41</v>
      </c>
      <c r="D32" s="5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7"/>
      <c r="B33" s="12">
        <v>72</v>
      </c>
      <c r="C33" s="54" t="s">
        <v>42</v>
      </c>
      <c r="D33" s="5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7"/>
      <c r="B34" s="12">
        <v>73</v>
      </c>
      <c r="C34" s="54" t="s">
        <v>43</v>
      </c>
      <c r="D34" s="5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7"/>
      <c r="B35" s="12">
        <v>75</v>
      </c>
      <c r="C35" s="54" t="s">
        <v>33</v>
      </c>
      <c r="D35" s="54"/>
      <c r="E35" s="15">
        <f>RA!D39</f>
        <v>226910.25529999999</v>
      </c>
      <c r="F35" s="25">
        <f>RA!I39</f>
        <v>12945.0146</v>
      </c>
      <c r="G35" s="16">
        <f t="shared" si="0"/>
        <v>213965.24069999999</v>
      </c>
      <c r="H35" s="27">
        <f>RA!J39</f>
        <v>5.7049050440163196</v>
      </c>
      <c r="I35" s="20">
        <f>VLOOKUP(B35,RMS!B:D,3,FALSE)</f>
        <v>226910.256410256</v>
      </c>
      <c r="J35" s="21">
        <f>VLOOKUP(B35,RMS!B:E,4,FALSE)</f>
        <v>213965.24102564101</v>
      </c>
      <c r="K35" s="22">
        <f t="shared" si="1"/>
        <v>-1.1102560092695057E-3</v>
      </c>
      <c r="L35" s="22">
        <f t="shared" si="2"/>
        <v>-3.2564101275056601E-4</v>
      </c>
    </row>
    <row r="36" spans="1:12">
      <c r="A36" s="57"/>
      <c r="B36" s="12">
        <v>76</v>
      </c>
      <c r="C36" s="54" t="s">
        <v>34</v>
      </c>
      <c r="D36" s="54"/>
      <c r="E36" s="15">
        <f>RA!D40</f>
        <v>519568.84820000001</v>
      </c>
      <c r="F36" s="25">
        <f>RA!I40</f>
        <v>38187.8537</v>
      </c>
      <c r="G36" s="16">
        <f t="shared" si="0"/>
        <v>481380.99450000003</v>
      </c>
      <c r="H36" s="27">
        <f>RA!J40</f>
        <v>7.3499121112242198</v>
      </c>
      <c r="I36" s="20">
        <f>VLOOKUP(B36,RMS!B:D,3,FALSE)</f>
        <v>519568.83444444399</v>
      </c>
      <c r="J36" s="21">
        <f>VLOOKUP(B36,RMS!B:E,4,FALSE)</f>
        <v>481381.00148546998</v>
      </c>
      <c r="K36" s="22">
        <f t="shared" si="1"/>
        <v>1.3755556021351367E-2</v>
      </c>
      <c r="L36" s="22">
        <f t="shared" si="2"/>
        <v>-6.9854699540883303E-3</v>
      </c>
    </row>
    <row r="37" spans="1:12">
      <c r="A37" s="57"/>
      <c r="B37" s="12">
        <v>77</v>
      </c>
      <c r="C37" s="54" t="s">
        <v>44</v>
      </c>
      <c r="D37" s="5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7"/>
      <c r="B38" s="12">
        <v>78</v>
      </c>
      <c r="C38" s="54" t="s">
        <v>45</v>
      </c>
      <c r="D38" s="5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7"/>
      <c r="B39" s="12">
        <v>99</v>
      </c>
      <c r="C39" s="54" t="s">
        <v>35</v>
      </c>
      <c r="D39" s="54"/>
      <c r="E39" s="15">
        <f>RA!D43</f>
        <v>10316.1662</v>
      </c>
      <c r="F39" s="25">
        <f>RA!I43</f>
        <v>1053.9675999999999</v>
      </c>
      <c r="G39" s="16">
        <f t="shared" si="0"/>
        <v>9262.1985999999997</v>
      </c>
      <c r="H39" s="27">
        <f>RA!J43</f>
        <v>10.216659750983901</v>
      </c>
      <c r="I39" s="20">
        <f>VLOOKUP(B39,RMS!B:D,3,FALSE)</f>
        <v>10316.1660237501</v>
      </c>
      <c r="J39" s="21">
        <f>VLOOKUP(B39,RMS!B:E,4,FALSE)</f>
        <v>9262.1988124952695</v>
      </c>
      <c r="K39" s="22">
        <f t="shared" si="1"/>
        <v>1.7624989959585946E-4</v>
      </c>
      <c r="L39" s="22">
        <f t="shared" si="2"/>
        <v>-2.1249526980682276E-4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/>
  <cols>
    <col min="1" max="1" width="7.28515625" style="46" customWidth="1"/>
    <col min="2" max="3" width="9.140625" style="46"/>
    <col min="4" max="5" width="12.28515625" style="46" bestFit="1" customWidth="1"/>
    <col min="6" max="7" width="13.140625" style="46" bestFit="1" customWidth="1"/>
    <col min="8" max="8" width="9.5703125" style="46" bestFit="1" customWidth="1"/>
    <col min="9" max="9" width="13.140625" style="46" bestFit="1" customWidth="1"/>
    <col min="10" max="10" width="9.5703125" style="46" bestFit="1" customWidth="1"/>
    <col min="11" max="11" width="13.140625" style="46" bestFit="1" customWidth="1"/>
    <col min="12" max="12" width="11.28515625" style="46" bestFit="1" customWidth="1"/>
    <col min="13" max="13" width="13.140625" style="46" bestFit="1" customWidth="1"/>
    <col min="14" max="15" width="14.85546875" style="46" bestFit="1" customWidth="1"/>
    <col min="16" max="17" width="9.85546875" style="46" bestFit="1" customWidth="1"/>
    <col min="18" max="18" width="11.28515625" style="46" bestFit="1" customWidth="1"/>
    <col min="19" max="20" width="9.5703125" style="46" bestFit="1" customWidth="1"/>
    <col min="21" max="21" width="11.28515625" style="46" bestFit="1" customWidth="1"/>
    <col min="22" max="22" width="36.5703125" style="46" bestFit="1" customWidth="1"/>
    <col min="23" max="16384" width="9.140625" style="46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47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1"/>
      <c r="B5" s="32"/>
      <c r="C5" s="48"/>
      <c r="D5" s="49" t="s">
        <v>0</v>
      </c>
      <c r="E5" s="49" t="s">
        <v>56</v>
      </c>
      <c r="F5" s="49" t="s">
        <v>57</v>
      </c>
      <c r="G5" s="49" t="s">
        <v>58</v>
      </c>
      <c r="H5" s="49" t="s">
        <v>59</v>
      </c>
      <c r="I5" s="49" t="s">
        <v>1</v>
      </c>
      <c r="J5" s="49" t="s">
        <v>2</v>
      </c>
      <c r="K5" s="49" t="s">
        <v>60</v>
      </c>
      <c r="L5" s="49" t="s">
        <v>61</v>
      </c>
      <c r="M5" s="49" t="s">
        <v>62</v>
      </c>
      <c r="N5" s="49" t="s">
        <v>63</v>
      </c>
      <c r="O5" s="49" t="s">
        <v>64</v>
      </c>
      <c r="P5" s="49" t="s">
        <v>65</v>
      </c>
      <c r="Q5" s="49" t="s">
        <v>66</v>
      </c>
      <c r="R5" s="49" t="s">
        <v>67</v>
      </c>
      <c r="S5" s="49" t="s">
        <v>68</v>
      </c>
      <c r="T5" s="49" t="s">
        <v>69</v>
      </c>
      <c r="U5" s="50" t="s">
        <v>70</v>
      </c>
    </row>
    <row r="6" spans="1:23" ht="12" thickBot="1">
      <c r="A6" s="51" t="s">
        <v>3</v>
      </c>
      <c r="B6" s="63" t="s">
        <v>4</v>
      </c>
      <c r="C6" s="64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65" t="s">
        <v>5</v>
      </c>
      <c r="B7" s="66"/>
      <c r="C7" s="67"/>
      <c r="D7" s="33">
        <v>16422957.8333</v>
      </c>
      <c r="E7" s="33">
        <v>15969739</v>
      </c>
      <c r="F7" s="34">
        <v>102.837985225056</v>
      </c>
      <c r="G7" s="33">
        <v>11337680.326199999</v>
      </c>
      <c r="H7" s="34">
        <v>44.852891956642402</v>
      </c>
      <c r="I7" s="33">
        <v>1981322.9595999999</v>
      </c>
      <c r="J7" s="34">
        <v>12.064349063739099</v>
      </c>
      <c r="K7" s="33">
        <v>1688037.1513</v>
      </c>
      <c r="L7" s="34">
        <v>14.8887347564312</v>
      </c>
      <c r="M7" s="34">
        <v>0.17374369282935101</v>
      </c>
      <c r="N7" s="33">
        <v>75201051.393600002</v>
      </c>
      <c r="O7" s="33">
        <v>1690403109.323</v>
      </c>
      <c r="P7" s="33">
        <v>960735</v>
      </c>
      <c r="Q7" s="33">
        <v>906698</v>
      </c>
      <c r="R7" s="34">
        <v>5.9597572730942403</v>
      </c>
      <c r="S7" s="33">
        <v>17.094160026750298</v>
      </c>
      <c r="T7" s="33">
        <v>16.9130018849716</v>
      </c>
      <c r="U7" s="35">
        <v>1.05976626810111</v>
      </c>
    </row>
    <row r="8" spans="1:23" ht="12" thickBot="1">
      <c r="A8" s="68">
        <v>41702</v>
      </c>
      <c r="B8" s="58" t="s">
        <v>6</v>
      </c>
      <c r="C8" s="59"/>
      <c r="D8" s="36">
        <v>788666.97309999994</v>
      </c>
      <c r="E8" s="36">
        <v>736857</v>
      </c>
      <c r="F8" s="37">
        <v>107.03121136122699</v>
      </c>
      <c r="G8" s="36">
        <v>566276.61340000003</v>
      </c>
      <c r="H8" s="37">
        <v>39.272389930556798</v>
      </c>
      <c r="I8" s="36">
        <v>-75108.531900000002</v>
      </c>
      <c r="J8" s="37">
        <v>-9.5234787891234003</v>
      </c>
      <c r="K8" s="36">
        <v>137002.5387</v>
      </c>
      <c r="L8" s="37">
        <v>24.1935717382744</v>
      </c>
      <c r="M8" s="37">
        <v>-1.5482273001120701</v>
      </c>
      <c r="N8" s="36">
        <v>3708749.6721999999</v>
      </c>
      <c r="O8" s="36">
        <v>71014817.049799994</v>
      </c>
      <c r="P8" s="36">
        <v>43493</v>
      </c>
      <c r="Q8" s="36">
        <v>42230</v>
      </c>
      <c r="R8" s="37">
        <v>2.9907648591049001</v>
      </c>
      <c r="S8" s="36">
        <v>18.133193228795399</v>
      </c>
      <c r="T8" s="36">
        <v>18.074430194174798</v>
      </c>
      <c r="U8" s="39">
        <v>0.32406335651553497</v>
      </c>
    </row>
    <row r="9" spans="1:23" ht="12" thickBot="1">
      <c r="A9" s="69"/>
      <c r="B9" s="58" t="s">
        <v>7</v>
      </c>
      <c r="C9" s="59"/>
      <c r="D9" s="36">
        <v>111938.1746</v>
      </c>
      <c r="E9" s="36">
        <v>102047</v>
      </c>
      <c r="F9" s="37">
        <v>109.692763726518</v>
      </c>
      <c r="G9" s="36">
        <v>84503.858999999997</v>
      </c>
      <c r="H9" s="37">
        <v>32.465163040660698</v>
      </c>
      <c r="I9" s="36">
        <v>23400.366600000001</v>
      </c>
      <c r="J9" s="37">
        <v>20.9047241333164</v>
      </c>
      <c r="K9" s="36">
        <v>16683.526999999998</v>
      </c>
      <c r="L9" s="37">
        <v>19.742917302747099</v>
      </c>
      <c r="M9" s="37">
        <v>0.40260309465738298</v>
      </c>
      <c r="N9" s="36">
        <v>635379.87919999997</v>
      </c>
      <c r="O9" s="36">
        <v>11896524.957</v>
      </c>
      <c r="P9" s="36">
        <v>7900</v>
      </c>
      <c r="Q9" s="36">
        <v>7036</v>
      </c>
      <c r="R9" s="37">
        <v>12.279704377487199</v>
      </c>
      <c r="S9" s="36">
        <v>14.169389189873399</v>
      </c>
      <c r="T9" s="36">
        <v>15.0266040932348</v>
      </c>
      <c r="U9" s="39">
        <v>-6.0497660970030402</v>
      </c>
    </row>
    <row r="10" spans="1:23" ht="12" thickBot="1">
      <c r="A10" s="69"/>
      <c r="B10" s="58" t="s">
        <v>8</v>
      </c>
      <c r="C10" s="59"/>
      <c r="D10" s="36">
        <v>121555.5463</v>
      </c>
      <c r="E10" s="36">
        <v>144547</v>
      </c>
      <c r="F10" s="37">
        <v>84.094132911786502</v>
      </c>
      <c r="G10" s="36">
        <v>101588.0575</v>
      </c>
      <c r="H10" s="37">
        <v>19.655350531729599</v>
      </c>
      <c r="I10" s="36">
        <v>29562.918000000001</v>
      </c>
      <c r="J10" s="37">
        <v>24.3205011205647</v>
      </c>
      <c r="K10" s="36">
        <v>21020.879300000001</v>
      </c>
      <c r="L10" s="37">
        <v>20.692274089402702</v>
      </c>
      <c r="M10" s="37">
        <v>0.40635972349643801</v>
      </c>
      <c r="N10" s="36">
        <v>688939.74349999998</v>
      </c>
      <c r="O10" s="36">
        <v>17113440.574999999</v>
      </c>
      <c r="P10" s="36">
        <v>92499</v>
      </c>
      <c r="Q10" s="36">
        <v>86810</v>
      </c>
      <c r="R10" s="37">
        <v>6.5533924663057297</v>
      </c>
      <c r="S10" s="36">
        <v>1.31412822084563</v>
      </c>
      <c r="T10" s="36">
        <v>1.26503231540145</v>
      </c>
      <c r="U10" s="39">
        <v>3.7360057158339002</v>
      </c>
    </row>
    <row r="11" spans="1:23" ht="12" thickBot="1">
      <c r="A11" s="69"/>
      <c r="B11" s="58" t="s">
        <v>9</v>
      </c>
      <c r="C11" s="59"/>
      <c r="D11" s="36">
        <v>73486.562300000005</v>
      </c>
      <c r="E11" s="36">
        <v>55767</v>
      </c>
      <c r="F11" s="37">
        <v>131.77427923323799</v>
      </c>
      <c r="G11" s="36">
        <v>44939.894099999998</v>
      </c>
      <c r="H11" s="37">
        <v>63.521885780322698</v>
      </c>
      <c r="I11" s="36">
        <v>14886.999900000001</v>
      </c>
      <c r="J11" s="37">
        <v>20.258125341644998</v>
      </c>
      <c r="K11" s="36">
        <v>9140.3214000000007</v>
      </c>
      <c r="L11" s="37">
        <v>20.338991853565599</v>
      </c>
      <c r="M11" s="37">
        <v>0.62871733372526695</v>
      </c>
      <c r="N11" s="36">
        <v>409128.06819999998</v>
      </c>
      <c r="O11" s="36">
        <v>7619475.1608999996</v>
      </c>
      <c r="P11" s="36">
        <v>5925</v>
      </c>
      <c r="Q11" s="36">
        <v>5921</v>
      </c>
      <c r="R11" s="37">
        <v>6.7556156054716002E-2</v>
      </c>
      <c r="S11" s="36">
        <v>12.4027953248945</v>
      </c>
      <c r="T11" s="36">
        <v>17.456387485222098</v>
      </c>
      <c r="U11" s="39">
        <v>-40.745590231454997</v>
      </c>
    </row>
    <row r="12" spans="1:23" ht="12" thickBot="1">
      <c r="A12" s="69"/>
      <c r="B12" s="58" t="s">
        <v>10</v>
      </c>
      <c r="C12" s="59"/>
      <c r="D12" s="36">
        <v>165329.01180000001</v>
      </c>
      <c r="E12" s="36">
        <v>205334</v>
      </c>
      <c r="F12" s="37">
        <v>80.517114457420604</v>
      </c>
      <c r="G12" s="36">
        <v>155377.245</v>
      </c>
      <c r="H12" s="37">
        <v>6.4049062010334898</v>
      </c>
      <c r="I12" s="36">
        <v>23918.816299999999</v>
      </c>
      <c r="J12" s="37">
        <v>14.467404141346201</v>
      </c>
      <c r="K12" s="36">
        <v>16920.974900000001</v>
      </c>
      <c r="L12" s="37">
        <v>10.8902528809801</v>
      </c>
      <c r="M12" s="37">
        <v>0.41356017849775301</v>
      </c>
      <c r="N12" s="36">
        <v>806123.80249999999</v>
      </c>
      <c r="O12" s="36">
        <v>20336458.808699999</v>
      </c>
      <c r="P12" s="36">
        <v>1902</v>
      </c>
      <c r="Q12" s="36">
        <v>2003</v>
      </c>
      <c r="R12" s="37">
        <v>-5.0424363454817804</v>
      </c>
      <c r="S12" s="36">
        <v>86.923770662460598</v>
      </c>
      <c r="T12" s="36">
        <v>96.620661407888207</v>
      </c>
      <c r="U12" s="39">
        <v>-11.155625983003301</v>
      </c>
    </row>
    <row r="13" spans="1:23" ht="12" thickBot="1">
      <c r="A13" s="69"/>
      <c r="B13" s="58" t="s">
        <v>11</v>
      </c>
      <c r="C13" s="59"/>
      <c r="D13" s="36">
        <v>386574.16149999999</v>
      </c>
      <c r="E13" s="36">
        <v>294931</v>
      </c>
      <c r="F13" s="37">
        <v>131.072746337279</v>
      </c>
      <c r="G13" s="36">
        <v>268984.989</v>
      </c>
      <c r="H13" s="37">
        <v>43.715886502499202</v>
      </c>
      <c r="I13" s="36">
        <v>50524.880899999996</v>
      </c>
      <c r="J13" s="37">
        <v>13.069906354824999</v>
      </c>
      <c r="K13" s="36">
        <v>49715.331400000003</v>
      </c>
      <c r="L13" s="37">
        <v>18.4825672186488</v>
      </c>
      <c r="M13" s="37">
        <v>1.6283699156836001E-2</v>
      </c>
      <c r="N13" s="36">
        <v>1808669.6915</v>
      </c>
      <c r="O13" s="36">
        <v>32887955.8103</v>
      </c>
      <c r="P13" s="36">
        <v>15676</v>
      </c>
      <c r="Q13" s="36">
        <v>15214</v>
      </c>
      <c r="R13" s="37">
        <v>3.0366767451032</v>
      </c>
      <c r="S13" s="36">
        <v>24.660255262822201</v>
      </c>
      <c r="T13" s="36">
        <v>25.2185299855396</v>
      </c>
      <c r="U13" s="39">
        <v>-2.2638643305494801</v>
      </c>
    </row>
    <row r="14" spans="1:23" ht="12" thickBot="1">
      <c r="A14" s="69"/>
      <c r="B14" s="58" t="s">
        <v>12</v>
      </c>
      <c r="C14" s="59"/>
      <c r="D14" s="36">
        <v>128970.7971</v>
      </c>
      <c r="E14" s="36">
        <v>135704</v>
      </c>
      <c r="F14" s="37">
        <v>95.038316556623201</v>
      </c>
      <c r="G14" s="36">
        <v>113026.56140000001</v>
      </c>
      <c r="H14" s="37">
        <v>14.1066272409841</v>
      </c>
      <c r="I14" s="36">
        <v>17245.454699999998</v>
      </c>
      <c r="J14" s="37">
        <v>13.3715965844798</v>
      </c>
      <c r="K14" s="36">
        <v>8287.9240000000009</v>
      </c>
      <c r="L14" s="37">
        <v>7.3327224126275201</v>
      </c>
      <c r="M14" s="37">
        <v>1.0807930550521501</v>
      </c>
      <c r="N14" s="36">
        <v>615307.6997</v>
      </c>
      <c r="O14" s="36">
        <v>14808046.005999999</v>
      </c>
      <c r="P14" s="36">
        <v>2378</v>
      </c>
      <c r="Q14" s="36">
        <v>2664</v>
      </c>
      <c r="R14" s="37">
        <v>-10.7357357357357</v>
      </c>
      <c r="S14" s="36">
        <v>54.2349861648444</v>
      </c>
      <c r="T14" s="36">
        <v>48.283769669669702</v>
      </c>
      <c r="U14" s="39">
        <v>10.9730211363682</v>
      </c>
    </row>
    <row r="15" spans="1:23" ht="12" thickBot="1">
      <c r="A15" s="69"/>
      <c r="B15" s="58" t="s">
        <v>13</v>
      </c>
      <c r="C15" s="59"/>
      <c r="D15" s="36">
        <v>142431.603</v>
      </c>
      <c r="E15" s="36">
        <v>77236</v>
      </c>
      <c r="F15" s="37">
        <v>184.41090035734601</v>
      </c>
      <c r="G15" s="36">
        <v>58173.330499999996</v>
      </c>
      <c r="H15" s="37">
        <v>144.840035417948</v>
      </c>
      <c r="I15" s="36">
        <v>-18979.8151</v>
      </c>
      <c r="J15" s="37">
        <v>-13.3255644816411</v>
      </c>
      <c r="K15" s="36">
        <v>10294.1155</v>
      </c>
      <c r="L15" s="37">
        <v>17.695592484600802</v>
      </c>
      <c r="M15" s="37">
        <v>-2.8437538514115199</v>
      </c>
      <c r="N15" s="36">
        <v>678271.6875</v>
      </c>
      <c r="O15" s="36">
        <v>10539201.0711</v>
      </c>
      <c r="P15" s="36">
        <v>6778</v>
      </c>
      <c r="Q15" s="36">
        <v>6374</v>
      </c>
      <c r="R15" s="37">
        <v>6.3382491371195604</v>
      </c>
      <c r="S15" s="36">
        <v>21.013809825907298</v>
      </c>
      <c r="T15" s="36">
        <v>21.272142955757801</v>
      </c>
      <c r="U15" s="39">
        <v>-1.22934932784975</v>
      </c>
    </row>
    <row r="16" spans="1:23" ht="12" thickBot="1">
      <c r="A16" s="69"/>
      <c r="B16" s="58" t="s">
        <v>14</v>
      </c>
      <c r="C16" s="59"/>
      <c r="D16" s="36">
        <v>602201.4828</v>
      </c>
      <c r="E16" s="36">
        <v>570929</v>
      </c>
      <c r="F16" s="37">
        <v>105.47747317092001</v>
      </c>
      <c r="G16" s="36">
        <v>481425.34460000001</v>
      </c>
      <c r="H16" s="37">
        <v>25.087199823338899</v>
      </c>
      <c r="I16" s="36">
        <v>45096.180800000002</v>
      </c>
      <c r="J16" s="37">
        <v>7.4885535967664003</v>
      </c>
      <c r="K16" s="36">
        <v>50648.893199999999</v>
      </c>
      <c r="L16" s="37">
        <v>10.520612129816801</v>
      </c>
      <c r="M16" s="37">
        <v>-0.10963146574740899</v>
      </c>
      <c r="N16" s="36">
        <v>3056238.7135999999</v>
      </c>
      <c r="O16" s="36">
        <v>83083639.667500004</v>
      </c>
      <c r="P16" s="36">
        <v>37486</v>
      </c>
      <c r="Q16" s="36">
        <v>34317</v>
      </c>
      <c r="R16" s="37">
        <v>9.2344901943643105</v>
      </c>
      <c r="S16" s="36">
        <v>16.064703697380398</v>
      </c>
      <c r="T16" s="36">
        <v>16.3430972171227</v>
      </c>
      <c r="U16" s="39">
        <v>-1.7329514753997499</v>
      </c>
    </row>
    <row r="17" spans="1:21" ht="12" thickBot="1">
      <c r="A17" s="69"/>
      <c r="B17" s="58" t="s">
        <v>15</v>
      </c>
      <c r="C17" s="59"/>
      <c r="D17" s="36">
        <v>534337.94169999997</v>
      </c>
      <c r="E17" s="36">
        <v>468792</v>
      </c>
      <c r="F17" s="37">
        <v>113.981881452755</v>
      </c>
      <c r="G17" s="36">
        <v>365448.17</v>
      </c>
      <c r="H17" s="37">
        <v>46.214425345186399</v>
      </c>
      <c r="I17" s="36">
        <v>46020.097900000001</v>
      </c>
      <c r="J17" s="37">
        <v>8.6125454152828294</v>
      </c>
      <c r="K17" s="36">
        <v>56780.5026</v>
      </c>
      <c r="L17" s="37">
        <v>15.5372244988941</v>
      </c>
      <c r="M17" s="37">
        <v>-0.189508796281772</v>
      </c>
      <c r="N17" s="36">
        <v>2170086.6472</v>
      </c>
      <c r="O17" s="36">
        <v>106326748.1392</v>
      </c>
      <c r="P17" s="36">
        <v>10833</v>
      </c>
      <c r="Q17" s="36">
        <v>10617</v>
      </c>
      <c r="R17" s="37">
        <v>2.03447301497599</v>
      </c>
      <c r="S17" s="36">
        <v>49.325020003692401</v>
      </c>
      <c r="T17" s="36">
        <v>49.9232770933409</v>
      </c>
      <c r="U17" s="39">
        <v>-1.2128876777012401</v>
      </c>
    </row>
    <row r="18" spans="1:21" ht="12" thickBot="1">
      <c r="A18" s="69"/>
      <c r="B18" s="58" t="s">
        <v>16</v>
      </c>
      <c r="C18" s="59"/>
      <c r="D18" s="36">
        <v>1703173.9421000001</v>
      </c>
      <c r="E18" s="36">
        <v>1407328</v>
      </c>
      <c r="F18" s="37">
        <v>121.021818801303</v>
      </c>
      <c r="G18" s="36">
        <v>1145148.4685</v>
      </c>
      <c r="H18" s="37">
        <v>48.729530619810603</v>
      </c>
      <c r="I18" s="36">
        <v>223672.18340000001</v>
      </c>
      <c r="J18" s="37">
        <v>13.1326682419891</v>
      </c>
      <c r="K18" s="36">
        <v>183127.39809999999</v>
      </c>
      <c r="L18" s="37">
        <v>15.9915856447744</v>
      </c>
      <c r="M18" s="37">
        <v>0.22140207156691999</v>
      </c>
      <c r="N18" s="36">
        <v>8629251.6795000006</v>
      </c>
      <c r="O18" s="36">
        <v>250443331.83410001</v>
      </c>
      <c r="P18" s="36">
        <v>89379</v>
      </c>
      <c r="Q18" s="36">
        <v>82682</v>
      </c>
      <c r="R18" s="37">
        <v>8.0997073123533401</v>
      </c>
      <c r="S18" s="36">
        <v>19.055638820080802</v>
      </c>
      <c r="T18" s="36">
        <v>19.251419134757299</v>
      </c>
      <c r="U18" s="39">
        <v>-1.02741407162994</v>
      </c>
    </row>
    <row r="19" spans="1:21" ht="12" thickBot="1">
      <c r="A19" s="69"/>
      <c r="B19" s="58" t="s">
        <v>17</v>
      </c>
      <c r="C19" s="59"/>
      <c r="D19" s="36">
        <v>697462.34019999998</v>
      </c>
      <c r="E19" s="36">
        <v>624703</v>
      </c>
      <c r="F19" s="37">
        <v>111.647029100228</v>
      </c>
      <c r="G19" s="36">
        <v>496777.73369999998</v>
      </c>
      <c r="H19" s="37">
        <v>40.397262776916598</v>
      </c>
      <c r="I19" s="36">
        <v>82042.491299999994</v>
      </c>
      <c r="J19" s="37">
        <v>11.7629994583613</v>
      </c>
      <c r="K19" s="36">
        <v>70696.433799999999</v>
      </c>
      <c r="L19" s="37">
        <v>14.230998896317899</v>
      </c>
      <c r="M19" s="37">
        <v>0.16048981384404701</v>
      </c>
      <c r="N19" s="36">
        <v>3264189.2577</v>
      </c>
      <c r="O19" s="36">
        <v>72587839.148900002</v>
      </c>
      <c r="P19" s="36">
        <v>18785</v>
      </c>
      <c r="Q19" s="36">
        <v>18007</v>
      </c>
      <c r="R19" s="37">
        <v>4.3205420114399899</v>
      </c>
      <c r="S19" s="36">
        <v>37.128684599414399</v>
      </c>
      <c r="T19" s="36">
        <v>37.213396651302297</v>
      </c>
      <c r="U19" s="39">
        <v>-0.22815796681678599</v>
      </c>
    </row>
    <row r="20" spans="1:21" ht="12" thickBot="1">
      <c r="A20" s="69"/>
      <c r="B20" s="58" t="s">
        <v>18</v>
      </c>
      <c r="C20" s="59"/>
      <c r="D20" s="36">
        <v>1084406.2664000001</v>
      </c>
      <c r="E20" s="36">
        <v>753216</v>
      </c>
      <c r="F20" s="37">
        <v>143.970158148526</v>
      </c>
      <c r="G20" s="36">
        <v>537188.71259999997</v>
      </c>
      <c r="H20" s="37">
        <v>101.866912123202</v>
      </c>
      <c r="I20" s="36">
        <v>63422.9133</v>
      </c>
      <c r="J20" s="37">
        <v>5.8486302841600804</v>
      </c>
      <c r="K20" s="36">
        <v>64309.297299999998</v>
      </c>
      <c r="L20" s="37">
        <v>11.9714535677308</v>
      </c>
      <c r="M20" s="37">
        <v>-1.3783139253801001E-2</v>
      </c>
      <c r="N20" s="36">
        <v>4603716.7909000004</v>
      </c>
      <c r="O20" s="36">
        <v>102528816.3248</v>
      </c>
      <c r="P20" s="36">
        <v>42821</v>
      </c>
      <c r="Q20" s="36">
        <v>40741</v>
      </c>
      <c r="R20" s="37">
        <v>5.1054220564051001</v>
      </c>
      <c r="S20" s="36">
        <v>25.324169599028501</v>
      </c>
      <c r="T20" s="36">
        <v>24.799315804717601</v>
      </c>
      <c r="U20" s="39">
        <v>2.0725409860272199</v>
      </c>
    </row>
    <row r="21" spans="1:21" ht="12" thickBot="1">
      <c r="A21" s="69"/>
      <c r="B21" s="58" t="s">
        <v>19</v>
      </c>
      <c r="C21" s="59"/>
      <c r="D21" s="36">
        <v>420280.02269999997</v>
      </c>
      <c r="E21" s="36">
        <v>320986</v>
      </c>
      <c r="F21" s="37">
        <v>130.93406650134301</v>
      </c>
      <c r="G21" s="36">
        <v>265710.95890000003</v>
      </c>
      <c r="H21" s="37">
        <v>58.171881370603103</v>
      </c>
      <c r="I21" s="36">
        <v>48650.114500000003</v>
      </c>
      <c r="J21" s="37">
        <v>11.575642874352599</v>
      </c>
      <c r="K21" s="36">
        <v>50620.5236</v>
      </c>
      <c r="L21" s="37">
        <v>19.050973211477899</v>
      </c>
      <c r="M21" s="37">
        <v>-3.8925103097905998E-2</v>
      </c>
      <c r="N21" s="36">
        <v>1926452.3770000001</v>
      </c>
      <c r="O21" s="36">
        <v>42201791.930200003</v>
      </c>
      <c r="P21" s="36">
        <v>38760</v>
      </c>
      <c r="Q21" s="36">
        <v>37239</v>
      </c>
      <c r="R21" s="37">
        <v>4.0844276162088198</v>
      </c>
      <c r="S21" s="36">
        <v>10.843137840557301</v>
      </c>
      <c r="T21" s="36">
        <v>10.622700177233501</v>
      </c>
      <c r="U21" s="39">
        <v>2.0329692987874002</v>
      </c>
    </row>
    <row r="22" spans="1:21" ht="12" thickBot="1">
      <c r="A22" s="69"/>
      <c r="B22" s="58" t="s">
        <v>20</v>
      </c>
      <c r="C22" s="59"/>
      <c r="D22" s="36">
        <v>1073920.6026999999</v>
      </c>
      <c r="E22" s="36">
        <v>837373</v>
      </c>
      <c r="F22" s="37">
        <v>128.248773569246</v>
      </c>
      <c r="G22" s="36">
        <v>669519.73470000003</v>
      </c>
      <c r="H22" s="37">
        <v>60.401635238012098</v>
      </c>
      <c r="I22" s="36">
        <v>101953.4452</v>
      </c>
      <c r="J22" s="37">
        <v>9.4935738213489405</v>
      </c>
      <c r="K22" s="36">
        <v>91133.608500000002</v>
      </c>
      <c r="L22" s="37">
        <v>13.611788238151799</v>
      </c>
      <c r="M22" s="37">
        <v>0.118724989365476</v>
      </c>
      <c r="N22" s="36">
        <v>5346036.0920000002</v>
      </c>
      <c r="O22" s="36">
        <v>110895807.08939999</v>
      </c>
      <c r="P22" s="36">
        <v>65908</v>
      </c>
      <c r="Q22" s="36">
        <v>59734</v>
      </c>
      <c r="R22" s="37">
        <v>10.335822144842099</v>
      </c>
      <c r="S22" s="36">
        <v>16.294237462826999</v>
      </c>
      <c r="T22" s="36">
        <v>16.679649583151999</v>
      </c>
      <c r="U22" s="39">
        <v>-2.3653277497904699</v>
      </c>
    </row>
    <row r="23" spans="1:21" ht="12" thickBot="1">
      <c r="A23" s="69"/>
      <c r="B23" s="58" t="s">
        <v>21</v>
      </c>
      <c r="C23" s="59"/>
      <c r="D23" s="36">
        <v>2993396.8876</v>
      </c>
      <c r="E23" s="36">
        <v>2765188</v>
      </c>
      <c r="F23" s="37">
        <v>108.252924849956</v>
      </c>
      <c r="G23" s="36">
        <v>2089752.044</v>
      </c>
      <c r="H23" s="37">
        <v>43.241725552775698</v>
      </c>
      <c r="I23" s="36">
        <v>79487.249599999996</v>
      </c>
      <c r="J23" s="37">
        <v>2.6554196648386998</v>
      </c>
      <c r="K23" s="36">
        <v>293488.04210000002</v>
      </c>
      <c r="L23" s="37">
        <v>14.0441562405765</v>
      </c>
      <c r="M23" s="37">
        <v>-0.72916358352713995</v>
      </c>
      <c r="N23" s="36">
        <v>12514650.1285</v>
      </c>
      <c r="O23" s="36">
        <v>201493978.77329999</v>
      </c>
      <c r="P23" s="36">
        <v>90694</v>
      </c>
      <c r="Q23" s="36">
        <v>85210</v>
      </c>
      <c r="R23" s="37">
        <v>6.4358643351719396</v>
      </c>
      <c r="S23" s="36">
        <v>33.005456674090901</v>
      </c>
      <c r="T23" s="36">
        <v>29.9494807815984</v>
      </c>
      <c r="U23" s="39">
        <v>9.2590019967559591</v>
      </c>
    </row>
    <row r="24" spans="1:21" ht="12" thickBot="1">
      <c r="A24" s="69"/>
      <c r="B24" s="58" t="s">
        <v>22</v>
      </c>
      <c r="C24" s="59"/>
      <c r="D24" s="36">
        <v>244789.88949999999</v>
      </c>
      <c r="E24" s="36">
        <v>225282</v>
      </c>
      <c r="F24" s="37">
        <v>108.65932009658999</v>
      </c>
      <c r="G24" s="36">
        <v>181876.26689999999</v>
      </c>
      <c r="H24" s="37">
        <v>34.591441573073098</v>
      </c>
      <c r="I24" s="36">
        <v>489225.26299999998</v>
      </c>
      <c r="J24" s="37">
        <v>199.855175391139</v>
      </c>
      <c r="K24" s="36">
        <v>29823.425200000001</v>
      </c>
      <c r="L24" s="37">
        <v>16.3976453378591</v>
      </c>
      <c r="M24" s="37">
        <v>15.404060221761499</v>
      </c>
      <c r="N24" s="36">
        <v>1146524.3037</v>
      </c>
      <c r="O24" s="36">
        <v>27740133.8682</v>
      </c>
      <c r="P24" s="36">
        <v>28580</v>
      </c>
      <c r="Q24" s="36">
        <v>27422</v>
      </c>
      <c r="R24" s="37">
        <v>4.2228867332798403</v>
      </c>
      <c r="S24" s="36">
        <v>8.5650766095171402</v>
      </c>
      <c r="T24" s="36">
        <v>8.1512190467507804</v>
      </c>
      <c r="U24" s="39">
        <v>4.8319189848984996</v>
      </c>
    </row>
    <row r="25" spans="1:21" ht="12" thickBot="1">
      <c r="A25" s="69"/>
      <c r="B25" s="58" t="s">
        <v>23</v>
      </c>
      <c r="C25" s="59"/>
      <c r="D25" s="36">
        <v>220301.1061</v>
      </c>
      <c r="E25" s="36">
        <v>154817</v>
      </c>
      <c r="F25" s="37">
        <v>142.29774901981</v>
      </c>
      <c r="G25" s="36">
        <v>129616.8759</v>
      </c>
      <c r="H25" s="37">
        <v>69.963289556495198</v>
      </c>
      <c r="I25" s="36">
        <v>21834.890100000001</v>
      </c>
      <c r="J25" s="37">
        <v>9.9113846891393393</v>
      </c>
      <c r="K25" s="36">
        <v>15195.896500000001</v>
      </c>
      <c r="L25" s="37">
        <v>11.7237021757288</v>
      </c>
      <c r="M25" s="37">
        <v>0.43689384170259399</v>
      </c>
      <c r="N25" s="36">
        <v>1036415.1528</v>
      </c>
      <c r="O25" s="36">
        <v>31331648.228100002</v>
      </c>
      <c r="P25" s="36">
        <v>16561</v>
      </c>
      <c r="Q25" s="36">
        <v>15170</v>
      </c>
      <c r="R25" s="37">
        <v>9.1694133157547792</v>
      </c>
      <c r="S25" s="36">
        <v>13.302403604854799</v>
      </c>
      <c r="T25" s="36">
        <v>13.5545364798945</v>
      </c>
      <c r="U25" s="39">
        <v>-1.89539336295384</v>
      </c>
    </row>
    <row r="26" spans="1:21" ht="12" thickBot="1">
      <c r="A26" s="69"/>
      <c r="B26" s="58" t="s">
        <v>24</v>
      </c>
      <c r="C26" s="59"/>
      <c r="D26" s="36">
        <v>536461.95609999995</v>
      </c>
      <c r="E26" s="36">
        <v>483655</v>
      </c>
      <c r="F26" s="37">
        <v>110.918310800054</v>
      </c>
      <c r="G26" s="36">
        <v>322667.68770000001</v>
      </c>
      <c r="H26" s="37">
        <v>66.258344590975895</v>
      </c>
      <c r="I26" s="36">
        <v>114965.5594</v>
      </c>
      <c r="J26" s="37">
        <v>21.430328486997102</v>
      </c>
      <c r="K26" s="36">
        <v>69385.236799999999</v>
      </c>
      <c r="L26" s="37">
        <v>21.503621045721498</v>
      </c>
      <c r="M26" s="37">
        <v>0.65691672612407903</v>
      </c>
      <c r="N26" s="36">
        <v>2231204.7001999998</v>
      </c>
      <c r="O26" s="36">
        <v>55419137.558700003</v>
      </c>
      <c r="P26" s="36">
        <v>41830</v>
      </c>
      <c r="Q26" s="36">
        <v>38474</v>
      </c>
      <c r="R26" s="37">
        <v>8.7227738212819101</v>
      </c>
      <c r="S26" s="36">
        <v>12.824813676787</v>
      </c>
      <c r="T26" s="36">
        <v>12.546862060092501</v>
      </c>
      <c r="U26" s="39">
        <v>2.1672955545354902</v>
      </c>
    </row>
    <row r="27" spans="1:21" ht="12" thickBot="1">
      <c r="A27" s="69"/>
      <c r="B27" s="58" t="s">
        <v>25</v>
      </c>
      <c r="C27" s="59"/>
      <c r="D27" s="36">
        <v>276210.0626</v>
      </c>
      <c r="E27" s="36">
        <v>243271</v>
      </c>
      <c r="F27" s="37">
        <v>113.540069552063</v>
      </c>
      <c r="G27" s="36">
        <v>191929.1997</v>
      </c>
      <c r="H27" s="37">
        <v>43.912475554390603</v>
      </c>
      <c r="I27" s="36">
        <v>72946.904599999994</v>
      </c>
      <c r="J27" s="37">
        <v>26.4099373908907</v>
      </c>
      <c r="K27" s="36">
        <v>57453.547500000001</v>
      </c>
      <c r="L27" s="37">
        <v>29.934761146195701</v>
      </c>
      <c r="M27" s="37">
        <v>0.26966754489790201</v>
      </c>
      <c r="N27" s="36">
        <v>1282782.1372</v>
      </c>
      <c r="O27" s="36">
        <v>20004828.997400001</v>
      </c>
      <c r="P27" s="36">
        <v>39485</v>
      </c>
      <c r="Q27" s="36">
        <v>36660</v>
      </c>
      <c r="R27" s="37">
        <v>7.70594653573378</v>
      </c>
      <c r="S27" s="36">
        <v>6.9953162618715998</v>
      </c>
      <c r="T27" s="36">
        <v>7.1244847354064396</v>
      </c>
      <c r="U27" s="39">
        <v>-1.8464994104538399</v>
      </c>
    </row>
    <row r="28" spans="1:21" ht="12" thickBot="1">
      <c r="A28" s="69"/>
      <c r="B28" s="58" t="s">
        <v>26</v>
      </c>
      <c r="C28" s="59"/>
      <c r="D28" s="36">
        <v>765266.41590000002</v>
      </c>
      <c r="E28" s="36">
        <v>763420</v>
      </c>
      <c r="F28" s="37">
        <v>100.24186108564101</v>
      </c>
      <c r="G28" s="36">
        <v>504766.18729999999</v>
      </c>
      <c r="H28" s="37">
        <v>51.608097997494397</v>
      </c>
      <c r="I28" s="36">
        <v>76330.235000000001</v>
      </c>
      <c r="J28" s="37">
        <v>9.9743348739838495</v>
      </c>
      <c r="K28" s="36">
        <v>40920.893799999998</v>
      </c>
      <c r="L28" s="37">
        <v>8.1069007452512505</v>
      </c>
      <c r="M28" s="37">
        <v>0.86531201818470604</v>
      </c>
      <c r="N28" s="36">
        <v>3311753.9929999998</v>
      </c>
      <c r="O28" s="36">
        <v>74749207.402099997</v>
      </c>
      <c r="P28" s="36">
        <v>42123</v>
      </c>
      <c r="Q28" s="36">
        <v>40775</v>
      </c>
      <c r="R28" s="37">
        <v>3.30594727161251</v>
      </c>
      <c r="S28" s="36">
        <v>18.1674243501175</v>
      </c>
      <c r="T28" s="36">
        <v>17.674435183323101</v>
      </c>
      <c r="U28" s="39">
        <v>2.7135886589846399</v>
      </c>
    </row>
    <row r="29" spans="1:21" ht="12" thickBot="1">
      <c r="A29" s="69"/>
      <c r="B29" s="58" t="s">
        <v>27</v>
      </c>
      <c r="C29" s="59"/>
      <c r="D29" s="36">
        <v>680570.47549999994</v>
      </c>
      <c r="E29" s="36">
        <v>554398</v>
      </c>
      <c r="F29" s="37">
        <v>122.75846512794099</v>
      </c>
      <c r="G29" s="36">
        <v>435581.15879999998</v>
      </c>
      <c r="H29" s="37">
        <v>56.244240998607701</v>
      </c>
      <c r="I29" s="36">
        <v>124779.2761</v>
      </c>
      <c r="J29" s="37">
        <v>18.334512088307601</v>
      </c>
      <c r="K29" s="36">
        <v>93065.183499999999</v>
      </c>
      <c r="L29" s="37">
        <v>21.365750473778299</v>
      </c>
      <c r="M29" s="37">
        <v>0.34077290139335498</v>
      </c>
      <c r="N29" s="36">
        <v>2898849.0262000002</v>
      </c>
      <c r="O29" s="36">
        <v>48125315.572700001</v>
      </c>
      <c r="P29" s="36">
        <v>90636</v>
      </c>
      <c r="Q29" s="36">
        <v>88368</v>
      </c>
      <c r="R29" s="37">
        <v>2.56653992395437</v>
      </c>
      <c r="S29" s="36">
        <v>7.5088317611103701</v>
      </c>
      <c r="T29" s="36">
        <v>7.47073665467137</v>
      </c>
      <c r="U29" s="39">
        <v>0.50733732824195799</v>
      </c>
    </row>
    <row r="30" spans="1:21" ht="12" thickBot="1">
      <c r="A30" s="69"/>
      <c r="B30" s="58" t="s">
        <v>28</v>
      </c>
      <c r="C30" s="59"/>
      <c r="D30" s="36">
        <v>916681.30960000004</v>
      </c>
      <c r="E30" s="36">
        <v>977781</v>
      </c>
      <c r="F30" s="37">
        <v>93.751188619946603</v>
      </c>
      <c r="G30" s="36">
        <v>748534.66610000003</v>
      </c>
      <c r="H30" s="37">
        <v>22.4634410555859</v>
      </c>
      <c r="I30" s="36">
        <v>168112.67259999999</v>
      </c>
      <c r="J30" s="37">
        <v>18.339271330115501</v>
      </c>
      <c r="K30" s="36">
        <v>129629.97689999999</v>
      </c>
      <c r="L30" s="37">
        <v>17.3178321286568</v>
      </c>
      <c r="M30" s="37">
        <v>0.29686571439942899</v>
      </c>
      <c r="N30" s="36">
        <v>4337851.1935999999</v>
      </c>
      <c r="O30" s="36">
        <v>83597589.883499995</v>
      </c>
      <c r="P30" s="36">
        <v>57114</v>
      </c>
      <c r="Q30" s="36">
        <v>52359</v>
      </c>
      <c r="R30" s="37">
        <v>9.0815332607574693</v>
      </c>
      <c r="S30" s="36">
        <v>16.050028182232001</v>
      </c>
      <c r="T30" s="36">
        <v>15.839519358658499</v>
      </c>
      <c r="U30" s="39">
        <v>1.31157915228196</v>
      </c>
    </row>
    <row r="31" spans="1:21" ht="12" thickBot="1">
      <c r="A31" s="69"/>
      <c r="B31" s="58" t="s">
        <v>29</v>
      </c>
      <c r="C31" s="59"/>
      <c r="D31" s="36">
        <v>742008.61540000001</v>
      </c>
      <c r="E31" s="36">
        <v>637077</v>
      </c>
      <c r="F31" s="37">
        <v>116.470790092877</v>
      </c>
      <c r="G31" s="36">
        <v>481280.1801</v>
      </c>
      <c r="H31" s="37">
        <v>54.1739398547071</v>
      </c>
      <c r="I31" s="36">
        <v>53549.531199999998</v>
      </c>
      <c r="J31" s="37">
        <v>7.2168341564514904</v>
      </c>
      <c r="K31" s="36">
        <v>24578.374199999998</v>
      </c>
      <c r="L31" s="37">
        <v>5.1068743771856804</v>
      </c>
      <c r="M31" s="37">
        <v>1.1787255236760099</v>
      </c>
      <c r="N31" s="36">
        <v>3291153.1902999999</v>
      </c>
      <c r="O31" s="36">
        <v>85655976.460700005</v>
      </c>
      <c r="P31" s="36">
        <v>28984</v>
      </c>
      <c r="Q31" s="36">
        <v>28073</v>
      </c>
      <c r="R31" s="37">
        <v>3.24511096070959</v>
      </c>
      <c r="S31" s="36">
        <v>25.600628463980101</v>
      </c>
      <c r="T31" s="36">
        <v>25.497654967406401</v>
      </c>
      <c r="U31" s="39">
        <v>0.40223034648779898</v>
      </c>
    </row>
    <row r="32" spans="1:21" ht="12" thickBot="1">
      <c r="A32" s="69"/>
      <c r="B32" s="58" t="s">
        <v>30</v>
      </c>
      <c r="C32" s="59"/>
      <c r="D32" s="36">
        <v>162816.7304</v>
      </c>
      <c r="E32" s="36">
        <v>140078</v>
      </c>
      <c r="F32" s="37">
        <v>116.232906237953</v>
      </c>
      <c r="G32" s="36">
        <v>109297.75199999999</v>
      </c>
      <c r="H32" s="37">
        <v>48.966220641024698</v>
      </c>
      <c r="I32" s="36">
        <v>41600.550199999998</v>
      </c>
      <c r="J32" s="37">
        <v>25.550537772007701</v>
      </c>
      <c r="K32" s="36">
        <v>32225.45</v>
      </c>
      <c r="L32" s="37">
        <v>29.484092225428402</v>
      </c>
      <c r="M32" s="37">
        <v>0.29092224313392001</v>
      </c>
      <c r="N32" s="36">
        <v>724203.33869999996</v>
      </c>
      <c r="O32" s="36">
        <v>12104021.5417</v>
      </c>
      <c r="P32" s="36">
        <v>33664</v>
      </c>
      <c r="Q32" s="36">
        <v>32717</v>
      </c>
      <c r="R32" s="37">
        <v>2.8945196686737802</v>
      </c>
      <c r="S32" s="36">
        <v>4.8365235979087497</v>
      </c>
      <c r="T32" s="36">
        <v>4.8046723354830796</v>
      </c>
      <c r="U32" s="39">
        <v>0.65855695275497395</v>
      </c>
    </row>
    <row r="33" spans="1:21" ht="12" thickBot="1">
      <c r="A33" s="69"/>
      <c r="B33" s="58" t="s">
        <v>31</v>
      </c>
      <c r="C33" s="59"/>
      <c r="D33" s="36">
        <v>12.6958</v>
      </c>
      <c r="E33" s="38"/>
      <c r="F33" s="38"/>
      <c r="G33" s="36">
        <v>64.159000000000006</v>
      </c>
      <c r="H33" s="37">
        <v>-80.211973378637495</v>
      </c>
      <c r="I33" s="36">
        <v>0.89849999999999997</v>
      </c>
      <c r="J33" s="37">
        <v>7.0771436223002899</v>
      </c>
      <c r="K33" s="36">
        <v>13.324999999999999</v>
      </c>
      <c r="L33" s="37">
        <v>20.768715223117599</v>
      </c>
      <c r="M33" s="37">
        <v>-0.93257035647279596</v>
      </c>
      <c r="N33" s="36">
        <v>69.4482</v>
      </c>
      <c r="O33" s="36">
        <v>3249.4286000000002</v>
      </c>
      <c r="P33" s="36">
        <v>2</v>
      </c>
      <c r="Q33" s="36">
        <v>2</v>
      </c>
      <c r="R33" s="37">
        <v>0</v>
      </c>
      <c r="S33" s="36">
        <v>6.3479000000000001</v>
      </c>
      <c r="T33" s="36">
        <v>5.7692500000000004</v>
      </c>
      <c r="U33" s="39">
        <v>9.1156130373824507</v>
      </c>
    </row>
    <row r="34" spans="1:21" ht="12" thickBot="1">
      <c r="A34" s="69"/>
      <c r="B34" s="58" t="s">
        <v>40</v>
      </c>
      <c r="C34" s="59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6">
        <v>3</v>
      </c>
      <c r="P34" s="38"/>
      <c r="Q34" s="38"/>
      <c r="R34" s="38"/>
      <c r="S34" s="38"/>
      <c r="T34" s="38"/>
      <c r="U34" s="40"/>
    </row>
    <row r="35" spans="1:21" ht="12" thickBot="1">
      <c r="A35" s="69"/>
      <c r="B35" s="58" t="s">
        <v>32</v>
      </c>
      <c r="C35" s="59"/>
      <c r="D35" s="36">
        <v>92910.9908</v>
      </c>
      <c r="E35" s="36">
        <v>100449</v>
      </c>
      <c r="F35" s="37">
        <v>92.495685173570706</v>
      </c>
      <c r="G35" s="36">
        <v>58882.0815</v>
      </c>
      <c r="H35" s="37">
        <v>57.7916208685659</v>
      </c>
      <c r="I35" s="36">
        <v>9994.5776000000005</v>
      </c>
      <c r="J35" s="37">
        <v>10.7571531784806</v>
      </c>
      <c r="K35" s="36">
        <v>9367.8191000000006</v>
      </c>
      <c r="L35" s="37">
        <v>15.909456427758901</v>
      </c>
      <c r="M35" s="37">
        <v>6.6905487105318004E-2</v>
      </c>
      <c r="N35" s="36">
        <v>414134.78779999999</v>
      </c>
      <c r="O35" s="36">
        <v>17626749.980799999</v>
      </c>
      <c r="P35" s="36">
        <v>7127</v>
      </c>
      <c r="Q35" s="36">
        <v>6654</v>
      </c>
      <c r="R35" s="37">
        <v>7.1085061617072398</v>
      </c>
      <c r="S35" s="36">
        <v>13.0364796969272</v>
      </c>
      <c r="T35" s="36">
        <v>13.171069912834399</v>
      </c>
      <c r="U35" s="39">
        <v>-1.03241226954031</v>
      </c>
    </row>
    <row r="36" spans="1:21" ht="12" thickBot="1">
      <c r="A36" s="69"/>
      <c r="B36" s="58" t="s">
        <v>41</v>
      </c>
      <c r="C36" s="59"/>
      <c r="D36" s="38"/>
      <c r="E36" s="36">
        <v>542347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>
      <c r="A37" s="69"/>
      <c r="B37" s="58" t="s">
        <v>42</v>
      </c>
      <c r="C37" s="59"/>
      <c r="D37" s="38"/>
      <c r="E37" s="36">
        <v>376507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>
      <c r="A38" s="69"/>
      <c r="B38" s="58" t="s">
        <v>43</v>
      </c>
      <c r="C38" s="59"/>
      <c r="D38" s="38"/>
      <c r="E38" s="36">
        <v>237248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>
      <c r="A39" s="69"/>
      <c r="B39" s="58" t="s">
        <v>33</v>
      </c>
      <c r="C39" s="59"/>
      <c r="D39" s="36">
        <v>226910.25529999999</v>
      </c>
      <c r="E39" s="36">
        <v>411057</v>
      </c>
      <c r="F39" s="37">
        <v>55.201652155297197</v>
      </c>
      <c r="G39" s="36">
        <v>316483.98830000003</v>
      </c>
      <c r="H39" s="37">
        <v>-28.302769274726099</v>
      </c>
      <c r="I39" s="36">
        <v>12945.0146</v>
      </c>
      <c r="J39" s="37">
        <v>5.7049050440163196</v>
      </c>
      <c r="K39" s="36">
        <v>17650.1368</v>
      </c>
      <c r="L39" s="37">
        <v>5.5769446330628201</v>
      </c>
      <c r="M39" s="37">
        <v>-0.26657709531180501</v>
      </c>
      <c r="N39" s="36">
        <v>1288669.6546</v>
      </c>
      <c r="O39" s="36">
        <v>24405613.789799999</v>
      </c>
      <c r="P39" s="36">
        <v>407</v>
      </c>
      <c r="Q39" s="36">
        <v>395</v>
      </c>
      <c r="R39" s="37">
        <v>3.0379746835443</v>
      </c>
      <c r="S39" s="36">
        <v>557.51905479115499</v>
      </c>
      <c r="T39" s="36">
        <v>531.54170278481001</v>
      </c>
      <c r="U39" s="39">
        <v>4.6594554541415096</v>
      </c>
    </row>
    <row r="40" spans="1:21" ht="12" thickBot="1">
      <c r="A40" s="69"/>
      <c r="B40" s="58" t="s">
        <v>34</v>
      </c>
      <c r="C40" s="59"/>
      <c r="D40" s="36">
        <v>519568.84820000001</v>
      </c>
      <c r="E40" s="36">
        <v>398220</v>
      </c>
      <c r="F40" s="37">
        <v>130.472816081563</v>
      </c>
      <c r="G40" s="36">
        <v>371321.41600000003</v>
      </c>
      <c r="H40" s="37">
        <v>39.924288180566499</v>
      </c>
      <c r="I40" s="36">
        <v>38187.8537</v>
      </c>
      <c r="J40" s="37">
        <v>7.3499121112242198</v>
      </c>
      <c r="K40" s="36">
        <v>35498.948299999996</v>
      </c>
      <c r="L40" s="37">
        <v>9.56016722181195</v>
      </c>
      <c r="M40" s="37">
        <v>7.5746058088148993E-2</v>
      </c>
      <c r="N40" s="36">
        <v>2266005.1718000001</v>
      </c>
      <c r="O40" s="36">
        <v>50254326.310500003</v>
      </c>
      <c r="P40" s="36">
        <v>2978</v>
      </c>
      <c r="Q40" s="36">
        <v>2803</v>
      </c>
      <c r="R40" s="37">
        <v>6.2433107384944702</v>
      </c>
      <c r="S40" s="36">
        <v>174.46905580926801</v>
      </c>
      <c r="T40" s="36">
        <v>180.78679996432399</v>
      </c>
      <c r="U40" s="39">
        <v>-3.6211258929277501</v>
      </c>
    </row>
    <row r="41" spans="1:21" ht="12" thickBot="1">
      <c r="A41" s="69"/>
      <c r="B41" s="58" t="s">
        <v>44</v>
      </c>
      <c r="C41" s="59"/>
      <c r="D41" s="38"/>
      <c r="E41" s="36">
        <v>159219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>
      <c r="A42" s="69"/>
      <c r="B42" s="58" t="s">
        <v>45</v>
      </c>
      <c r="C42" s="59"/>
      <c r="D42" s="38"/>
      <c r="E42" s="36">
        <v>63975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>
      <c r="A43" s="70"/>
      <c r="B43" s="58" t="s">
        <v>35</v>
      </c>
      <c r="C43" s="59"/>
      <c r="D43" s="41">
        <v>10316.1662</v>
      </c>
      <c r="E43" s="42"/>
      <c r="F43" s="42"/>
      <c r="G43" s="41">
        <v>41536.99</v>
      </c>
      <c r="H43" s="43">
        <v>-75.163905232420603</v>
      </c>
      <c r="I43" s="41">
        <v>1053.9675999999999</v>
      </c>
      <c r="J43" s="43">
        <v>10.216659750983901</v>
      </c>
      <c r="K43" s="41">
        <v>3358.6262999999999</v>
      </c>
      <c r="L43" s="43">
        <v>8.0858682827041708</v>
      </c>
      <c r="M43" s="43">
        <v>-0.68619086916576599</v>
      </c>
      <c r="N43" s="41">
        <v>110243.3648</v>
      </c>
      <c r="O43" s="41">
        <v>3607434.9539999999</v>
      </c>
      <c r="P43" s="41">
        <v>27</v>
      </c>
      <c r="Q43" s="41">
        <v>27</v>
      </c>
      <c r="R43" s="43">
        <v>0</v>
      </c>
      <c r="S43" s="41">
        <v>382.08022962963003</v>
      </c>
      <c r="T43" s="41">
        <v>1621.77007777778</v>
      </c>
      <c r="U43" s="44">
        <v>-324.45799390087399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G31"/>
    </sheetView>
  </sheetViews>
  <sheetFormatPr defaultRowHeight="15"/>
  <cols>
    <col min="1" max="1" width="3.5703125" style="28" customWidth="1"/>
    <col min="2" max="2" width="5.7109375" style="29" customWidth="1"/>
    <col min="3" max="3" width="9" style="28"/>
    <col min="4" max="5" width="12" style="28" customWidth="1"/>
    <col min="6" max="6" width="12.5703125" style="28" customWidth="1"/>
    <col min="7" max="7" width="12" style="28" customWidth="1"/>
    <col min="8" max="8" width="14" style="28" customWidth="1"/>
    <col min="9" max="256" width="9" style="3"/>
    <col min="257" max="257" width="3.5703125" style="3" customWidth="1"/>
    <col min="258" max="258" width="5.7109375" style="3" customWidth="1"/>
    <col min="259" max="259" width="9" style="3"/>
    <col min="260" max="261" width="12" style="3" customWidth="1"/>
    <col min="262" max="262" width="12.5703125" style="3" customWidth="1"/>
    <col min="263" max="263" width="12" style="3" customWidth="1"/>
    <col min="264" max="264" width="14" style="3" customWidth="1"/>
    <col min="265" max="512" width="9" style="3"/>
    <col min="513" max="513" width="3.5703125" style="3" customWidth="1"/>
    <col min="514" max="514" width="5.7109375" style="3" customWidth="1"/>
    <col min="515" max="515" width="9" style="3"/>
    <col min="516" max="517" width="12" style="3" customWidth="1"/>
    <col min="518" max="518" width="12.5703125" style="3" customWidth="1"/>
    <col min="519" max="519" width="12" style="3" customWidth="1"/>
    <col min="520" max="520" width="14" style="3" customWidth="1"/>
    <col min="521" max="768" width="9" style="3"/>
    <col min="769" max="769" width="3.5703125" style="3" customWidth="1"/>
    <col min="770" max="770" width="5.7109375" style="3" customWidth="1"/>
    <col min="771" max="771" width="9" style="3"/>
    <col min="772" max="773" width="12" style="3" customWidth="1"/>
    <col min="774" max="774" width="12.5703125" style="3" customWidth="1"/>
    <col min="775" max="775" width="12" style="3" customWidth="1"/>
    <col min="776" max="776" width="14" style="3" customWidth="1"/>
    <col min="777" max="1024" width="9" style="3"/>
    <col min="1025" max="1025" width="3.5703125" style="3" customWidth="1"/>
    <col min="1026" max="1026" width="5.7109375" style="3" customWidth="1"/>
    <col min="1027" max="1027" width="9" style="3"/>
    <col min="1028" max="1029" width="12" style="3" customWidth="1"/>
    <col min="1030" max="1030" width="12.5703125" style="3" customWidth="1"/>
    <col min="1031" max="1031" width="12" style="3" customWidth="1"/>
    <col min="1032" max="1032" width="14" style="3" customWidth="1"/>
    <col min="1033" max="1280" width="9" style="3"/>
    <col min="1281" max="1281" width="3.5703125" style="3" customWidth="1"/>
    <col min="1282" max="1282" width="5.7109375" style="3" customWidth="1"/>
    <col min="1283" max="1283" width="9" style="3"/>
    <col min="1284" max="1285" width="12" style="3" customWidth="1"/>
    <col min="1286" max="1286" width="12.5703125" style="3" customWidth="1"/>
    <col min="1287" max="1287" width="12" style="3" customWidth="1"/>
    <col min="1288" max="1288" width="14" style="3" customWidth="1"/>
    <col min="1289" max="1536" width="9" style="3"/>
    <col min="1537" max="1537" width="3.5703125" style="3" customWidth="1"/>
    <col min="1538" max="1538" width="5.7109375" style="3" customWidth="1"/>
    <col min="1539" max="1539" width="9" style="3"/>
    <col min="1540" max="1541" width="12" style="3" customWidth="1"/>
    <col min="1542" max="1542" width="12.5703125" style="3" customWidth="1"/>
    <col min="1543" max="1543" width="12" style="3" customWidth="1"/>
    <col min="1544" max="1544" width="14" style="3" customWidth="1"/>
    <col min="1545" max="1792" width="9" style="3"/>
    <col min="1793" max="1793" width="3.5703125" style="3" customWidth="1"/>
    <col min="1794" max="1794" width="5.7109375" style="3" customWidth="1"/>
    <col min="1795" max="1795" width="9" style="3"/>
    <col min="1796" max="1797" width="12" style="3" customWidth="1"/>
    <col min="1798" max="1798" width="12.5703125" style="3" customWidth="1"/>
    <col min="1799" max="1799" width="12" style="3" customWidth="1"/>
    <col min="1800" max="1800" width="14" style="3" customWidth="1"/>
    <col min="1801" max="2048" width="9" style="3"/>
    <col min="2049" max="2049" width="3.5703125" style="3" customWidth="1"/>
    <col min="2050" max="2050" width="5.7109375" style="3" customWidth="1"/>
    <col min="2051" max="2051" width="9" style="3"/>
    <col min="2052" max="2053" width="12" style="3" customWidth="1"/>
    <col min="2054" max="2054" width="12.5703125" style="3" customWidth="1"/>
    <col min="2055" max="2055" width="12" style="3" customWidth="1"/>
    <col min="2056" max="2056" width="14" style="3" customWidth="1"/>
    <col min="2057" max="2304" width="9" style="3"/>
    <col min="2305" max="2305" width="3.5703125" style="3" customWidth="1"/>
    <col min="2306" max="2306" width="5.7109375" style="3" customWidth="1"/>
    <col min="2307" max="2307" width="9" style="3"/>
    <col min="2308" max="2309" width="12" style="3" customWidth="1"/>
    <col min="2310" max="2310" width="12.5703125" style="3" customWidth="1"/>
    <col min="2311" max="2311" width="12" style="3" customWidth="1"/>
    <col min="2312" max="2312" width="14" style="3" customWidth="1"/>
    <col min="2313" max="2560" width="9" style="3"/>
    <col min="2561" max="2561" width="3.5703125" style="3" customWidth="1"/>
    <col min="2562" max="2562" width="5.7109375" style="3" customWidth="1"/>
    <col min="2563" max="2563" width="9" style="3"/>
    <col min="2564" max="2565" width="12" style="3" customWidth="1"/>
    <col min="2566" max="2566" width="12.5703125" style="3" customWidth="1"/>
    <col min="2567" max="2567" width="12" style="3" customWidth="1"/>
    <col min="2568" max="2568" width="14" style="3" customWidth="1"/>
    <col min="2569" max="2816" width="9" style="3"/>
    <col min="2817" max="2817" width="3.5703125" style="3" customWidth="1"/>
    <col min="2818" max="2818" width="5.7109375" style="3" customWidth="1"/>
    <col min="2819" max="2819" width="9" style="3"/>
    <col min="2820" max="2821" width="12" style="3" customWidth="1"/>
    <col min="2822" max="2822" width="12.5703125" style="3" customWidth="1"/>
    <col min="2823" max="2823" width="12" style="3" customWidth="1"/>
    <col min="2824" max="2824" width="14" style="3" customWidth="1"/>
    <col min="2825" max="3072" width="9" style="3"/>
    <col min="3073" max="3073" width="3.5703125" style="3" customWidth="1"/>
    <col min="3074" max="3074" width="5.7109375" style="3" customWidth="1"/>
    <col min="3075" max="3075" width="9" style="3"/>
    <col min="3076" max="3077" width="12" style="3" customWidth="1"/>
    <col min="3078" max="3078" width="12.5703125" style="3" customWidth="1"/>
    <col min="3079" max="3079" width="12" style="3" customWidth="1"/>
    <col min="3080" max="3080" width="14" style="3" customWidth="1"/>
    <col min="3081" max="3328" width="9" style="3"/>
    <col min="3329" max="3329" width="3.5703125" style="3" customWidth="1"/>
    <col min="3330" max="3330" width="5.7109375" style="3" customWidth="1"/>
    <col min="3331" max="3331" width="9" style="3"/>
    <col min="3332" max="3333" width="12" style="3" customWidth="1"/>
    <col min="3334" max="3334" width="12.5703125" style="3" customWidth="1"/>
    <col min="3335" max="3335" width="12" style="3" customWidth="1"/>
    <col min="3336" max="3336" width="14" style="3" customWidth="1"/>
    <col min="3337" max="3584" width="9" style="3"/>
    <col min="3585" max="3585" width="3.5703125" style="3" customWidth="1"/>
    <col min="3586" max="3586" width="5.7109375" style="3" customWidth="1"/>
    <col min="3587" max="3587" width="9" style="3"/>
    <col min="3588" max="3589" width="12" style="3" customWidth="1"/>
    <col min="3590" max="3590" width="12.5703125" style="3" customWidth="1"/>
    <col min="3591" max="3591" width="12" style="3" customWidth="1"/>
    <col min="3592" max="3592" width="14" style="3" customWidth="1"/>
    <col min="3593" max="3840" width="9" style="3"/>
    <col min="3841" max="3841" width="3.5703125" style="3" customWidth="1"/>
    <col min="3842" max="3842" width="5.7109375" style="3" customWidth="1"/>
    <col min="3843" max="3843" width="9" style="3"/>
    <col min="3844" max="3845" width="12" style="3" customWidth="1"/>
    <col min="3846" max="3846" width="12.5703125" style="3" customWidth="1"/>
    <col min="3847" max="3847" width="12" style="3" customWidth="1"/>
    <col min="3848" max="3848" width="14" style="3" customWidth="1"/>
    <col min="3849" max="4096" width="9" style="3"/>
    <col min="4097" max="4097" width="3.5703125" style="3" customWidth="1"/>
    <col min="4098" max="4098" width="5.7109375" style="3" customWidth="1"/>
    <col min="4099" max="4099" width="9" style="3"/>
    <col min="4100" max="4101" width="12" style="3" customWidth="1"/>
    <col min="4102" max="4102" width="12.5703125" style="3" customWidth="1"/>
    <col min="4103" max="4103" width="12" style="3" customWidth="1"/>
    <col min="4104" max="4104" width="14" style="3" customWidth="1"/>
    <col min="4105" max="4352" width="9" style="3"/>
    <col min="4353" max="4353" width="3.5703125" style="3" customWidth="1"/>
    <col min="4354" max="4354" width="5.7109375" style="3" customWidth="1"/>
    <col min="4355" max="4355" width="9" style="3"/>
    <col min="4356" max="4357" width="12" style="3" customWidth="1"/>
    <col min="4358" max="4358" width="12.5703125" style="3" customWidth="1"/>
    <col min="4359" max="4359" width="12" style="3" customWidth="1"/>
    <col min="4360" max="4360" width="14" style="3" customWidth="1"/>
    <col min="4361" max="4608" width="9" style="3"/>
    <col min="4609" max="4609" width="3.5703125" style="3" customWidth="1"/>
    <col min="4610" max="4610" width="5.7109375" style="3" customWidth="1"/>
    <col min="4611" max="4611" width="9" style="3"/>
    <col min="4612" max="4613" width="12" style="3" customWidth="1"/>
    <col min="4614" max="4614" width="12.5703125" style="3" customWidth="1"/>
    <col min="4615" max="4615" width="12" style="3" customWidth="1"/>
    <col min="4616" max="4616" width="14" style="3" customWidth="1"/>
    <col min="4617" max="4864" width="9" style="3"/>
    <col min="4865" max="4865" width="3.5703125" style="3" customWidth="1"/>
    <col min="4866" max="4866" width="5.7109375" style="3" customWidth="1"/>
    <col min="4867" max="4867" width="9" style="3"/>
    <col min="4868" max="4869" width="12" style="3" customWidth="1"/>
    <col min="4870" max="4870" width="12.5703125" style="3" customWidth="1"/>
    <col min="4871" max="4871" width="12" style="3" customWidth="1"/>
    <col min="4872" max="4872" width="14" style="3" customWidth="1"/>
    <col min="4873" max="5120" width="9" style="3"/>
    <col min="5121" max="5121" width="3.5703125" style="3" customWidth="1"/>
    <col min="5122" max="5122" width="5.7109375" style="3" customWidth="1"/>
    <col min="5123" max="5123" width="9" style="3"/>
    <col min="5124" max="5125" width="12" style="3" customWidth="1"/>
    <col min="5126" max="5126" width="12.5703125" style="3" customWidth="1"/>
    <col min="5127" max="5127" width="12" style="3" customWidth="1"/>
    <col min="5128" max="5128" width="14" style="3" customWidth="1"/>
    <col min="5129" max="5376" width="9" style="3"/>
    <col min="5377" max="5377" width="3.5703125" style="3" customWidth="1"/>
    <col min="5378" max="5378" width="5.7109375" style="3" customWidth="1"/>
    <col min="5379" max="5379" width="9" style="3"/>
    <col min="5380" max="5381" width="12" style="3" customWidth="1"/>
    <col min="5382" max="5382" width="12.5703125" style="3" customWidth="1"/>
    <col min="5383" max="5383" width="12" style="3" customWidth="1"/>
    <col min="5384" max="5384" width="14" style="3" customWidth="1"/>
    <col min="5385" max="5632" width="9" style="3"/>
    <col min="5633" max="5633" width="3.5703125" style="3" customWidth="1"/>
    <col min="5634" max="5634" width="5.7109375" style="3" customWidth="1"/>
    <col min="5635" max="5635" width="9" style="3"/>
    <col min="5636" max="5637" width="12" style="3" customWidth="1"/>
    <col min="5638" max="5638" width="12.5703125" style="3" customWidth="1"/>
    <col min="5639" max="5639" width="12" style="3" customWidth="1"/>
    <col min="5640" max="5640" width="14" style="3" customWidth="1"/>
    <col min="5641" max="5888" width="9" style="3"/>
    <col min="5889" max="5889" width="3.5703125" style="3" customWidth="1"/>
    <col min="5890" max="5890" width="5.7109375" style="3" customWidth="1"/>
    <col min="5891" max="5891" width="9" style="3"/>
    <col min="5892" max="5893" width="12" style="3" customWidth="1"/>
    <col min="5894" max="5894" width="12.5703125" style="3" customWidth="1"/>
    <col min="5895" max="5895" width="12" style="3" customWidth="1"/>
    <col min="5896" max="5896" width="14" style="3" customWidth="1"/>
    <col min="5897" max="6144" width="9" style="3"/>
    <col min="6145" max="6145" width="3.5703125" style="3" customWidth="1"/>
    <col min="6146" max="6146" width="5.7109375" style="3" customWidth="1"/>
    <col min="6147" max="6147" width="9" style="3"/>
    <col min="6148" max="6149" width="12" style="3" customWidth="1"/>
    <col min="6150" max="6150" width="12.5703125" style="3" customWidth="1"/>
    <col min="6151" max="6151" width="12" style="3" customWidth="1"/>
    <col min="6152" max="6152" width="14" style="3" customWidth="1"/>
    <col min="6153" max="6400" width="9" style="3"/>
    <col min="6401" max="6401" width="3.5703125" style="3" customWidth="1"/>
    <col min="6402" max="6402" width="5.7109375" style="3" customWidth="1"/>
    <col min="6403" max="6403" width="9" style="3"/>
    <col min="6404" max="6405" width="12" style="3" customWidth="1"/>
    <col min="6406" max="6406" width="12.5703125" style="3" customWidth="1"/>
    <col min="6407" max="6407" width="12" style="3" customWidth="1"/>
    <col min="6408" max="6408" width="14" style="3" customWidth="1"/>
    <col min="6409" max="6656" width="9" style="3"/>
    <col min="6657" max="6657" width="3.5703125" style="3" customWidth="1"/>
    <col min="6658" max="6658" width="5.7109375" style="3" customWidth="1"/>
    <col min="6659" max="6659" width="9" style="3"/>
    <col min="6660" max="6661" width="12" style="3" customWidth="1"/>
    <col min="6662" max="6662" width="12.5703125" style="3" customWidth="1"/>
    <col min="6663" max="6663" width="12" style="3" customWidth="1"/>
    <col min="6664" max="6664" width="14" style="3" customWidth="1"/>
    <col min="6665" max="6912" width="9" style="3"/>
    <col min="6913" max="6913" width="3.5703125" style="3" customWidth="1"/>
    <col min="6914" max="6914" width="5.7109375" style="3" customWidth="1"/>
    <col min="6915" max="6915" width="9" style="3"/>
    <col min="6916" max="6917" width="12" style="3" customWidth="1"/>
    <col min="6918" max="6918" width="12.5703125" style="3" customWidth="1"/>
    <col min="6919" max="6919" width="12" style="3" customWidth="1"/>
    <col min="6920" max="6920" width="14" style="3" customWidth="1"/>
    <col min="6921" max="7168" width="9" style="3"/>
    <col min="7169" max="7169" width="3.5703125" style="3" customWidth="1"/>
    <col min="7170" max="7170" width="5.7109375" style="3" customWidth="1"/>
    <col min="7171" max="7171" width="9" style="3"/>
    <col min="7172" max="7173" width="12" style="3" customWidth="1"/>
    <col min="7174" max="7174" width="12.5703125" style="3" customWidth="1"/>
    <col min="7175" max="7175" width="12" style="3" customWidth="1"/>
    <col min="7176" max="7176" width="14" style="3" customWidth="1"/>
    <col min="7177" max="7424" width="9" style="3"/>
    <col min="7425" max="7425" width="3.5703125" style="3" customWidth="1"/>
    <col min="7426" max="7426" width="5.7109375" style="3" customWidth="1"/>
    <col min="7427" max="7427" width="9" style="3"/>
    <col min="7428" max="7429" width="12" style="3" customWidth="1"/>
    <col min="7430" max="7430" width="12.5703125" style="3" customWidth="1"/>
    <col min="7431" max="7431" width="12" style="3" customWidth="1"/>
    <col min="7432" max="7432" width="14" style="3" customWidth="1"/>
    <col min="7433" max="7680" width="9" style="3"/>
    <col min="7681" max="7681" width="3.5703125" style="3" customWidth="1"/>
    <col min="7682" max="7682" width="5.7109375" style="3" customWidth="1"/>
    <col min="7683" max="7683" width="9" style="3"/>
    <col min="7684" max="7685" width="12" style="3" customWidth="1"/>
    <col min="7686" max="7686" width="12.5703125" style="3" customWidth="1"/>
    <col min="7687" max="7687" width="12" style="3" customWidth="1"/>
    <col min="7688" max="7688" width="14" style="3" customWidth="1"/>
    <col min="7689" max="7936" width="9" style="3"/>
    <col min="7937" max="7937" width="3.5703125" style="3" customWidth="1"/>
    <col min="7938" max="7938" width="5.7109375" style="3" customWidth="1"/>
    <col min="7939" max="7939" width="9" style="3"/>
    <col min="7940" max="7941" width="12" style="3" customWidth="1"/>
    <col min="7942" max="7942" width="12.5703125" style="3" customWidth="1"/>
    <col min="7943" max="7943" width="12" style="3" customWidth="1"/>
    <col min="7944" max="7944" width="14" style="3" customWidth="1"/>
    <col min="7945" max="8192" width="9" style="3"/>
    <col min="8193" max="8193" width="3.5703125" style="3" customWidth="1"/>
    <col min="8194" max="8194" width="5.7109375" style="3" customWidth="1"/>
    <col min="8195" max="8195" width="9" style="3"/>
    <col min="8196" max="8197" width="12" style="3" customWidth="1"/>
    <col min="8198" max="8198" width="12.5703125" style="3" customWidth="1"/>
    <col min="8199" max="8199" width="12" style="3" customWidth="1"/>
    <col min="8200" max="8200" width="14" style="3" customWidth="1"/>
    <col min="8201" max="8448" width="9" style="3"/>
    <col min="8449" max="8449" width="3.5703125" style="3" customWidth="1"/>
    <col min="8450" max="8450" width="5.7109375" style="3" customWidth="1"/>
    <col min="8451" max="8451" width="9" style="3"/>
    <col min="8452" max="8453" width="12" style="3" customWidth="1"/>
    <col min="8454" max="8454" width="12.5703125" style="3" customWidth="1"/>
    <col min="8455" max="8455" width="12" style="3" customWidth="1"/>
    <col min="8456" max="8456" width="14" style="3" customWidth="1"/>
    <col min="8457" max="8704" width="9" style="3"/>
    <col min="8705" max="8705" width="3.5703125" style="3" customWidth="1"/>
    <col min="8706" max="8706" width="5.7109375" style="3" customWidth="1"/>
    <col min="8707" max="8707" width="9" style="3"/>
    <col min="8708" max="8709" width="12" style="3" customWidth="1"/>
    <col min="8710" max="8710" width="12.5703125" style="3" customWidth="1"/>
    <col min="8711" max="8711" width="12" style="3" customWidth="1"/>
    <col min="8712" max="8712" width="14" style="3" customWidth="1"/>
    <col min="8713" max="8960" width="9" style="3"/>
    <col min="8961" max="8961" width="3.5703125" style="3" customWidth="1"/>
    <col min="8962" max="8962" width="5.7109375" style="3" customWidth="1"/>
    <col min="8963" max="8963" width="9" style="3"/>
    <col min="8964" max="8965" width="12" style="3" customWidth="1"/>
    <col min="8966" max="8966" width="12.5703125" style="3" customWidth="1"/>
    <col min="8967" max="8967" width="12" style="3" customWidth="1"/>
    <col min="8968" max="8968" width="14" style="3" customWidth="1"/>
    <col min="8969" max="9216" width="9" style="3"/>
    <col min="9217" max="9217" width="3.5703125" style="3" customWidth="1"/>
    <col min="9218" max="9218" width="5.7109375" style="3" customWidth="1"/>
    <col min="9219" max="9219" width="9" style="3"/>
    <col min="9220" max="9221" width="12" style="3" customWidth="1"/>
    <col min="9222" max="9222" width="12.5703125" style="3" customWidth="1"/>
    <col min="9223" max="9223" width="12" style="3" customWidth="1"/>
    <col min="9224" max="9224" width="14" style="3" customWidth="1"/>
    <col min="9225" max="9472" width="9" style="3"/>
    <col min="9473" max="9473" width="3.5703125" style="3" customWidth="1"/>
    <col min="9474" max="9474" width="5.7109375" style="3" customWidth="1"/>
    <col min="9475" max="9475" width="9" style="3"/>
    <col min="9476" max="9477" width="12" style="3" customWidth="1"/>
    <col min="9478" max="9478" width="12.5703125" style="3" customWidth="1"/>
    <col min="9479" max="9479" width="12" style="3" customWidth="1"/>
    <col min="9480" max="9480" width="14" style="3" customWidth="1"/>
    <col min="9481" max="9728" width="9" style="3"/>
    <col min="9729" max="9729" width="3.5703125" style="3" customWidth="1"/>
    <col min="9730" max="9730" width="5.7109375" style="3" customWidth="1"/>
    <col min="9731" max="9731" width="9" style="3"/>
    <col min="9732" max="9733" width="12" style="3" customWidth="1"/>
    <col min="9734" max="9734" width="12.5703125" style="3" customWidth="1"/>
    <col min="9735" max="9735" width="12" style="3" customWidth="1"/>
    <col min="9736" max="9736" width="14" style="3" customWidth="1"/>
    <col min="9737" max="9984" width="9" style="3"/>
    <col min="9985" max="9985" width="3.5703125" style="3" customWidth="1"/>
    <col min="9986" max="9986" width="5.7109375" style="3" customWidth="1"/>
    <col min="9987" max="9987" width="9" style="3"/>
    <col min="9988" max="9989" width="12" style="3" customWidth="1"/>
    <col min="9990" max="9990" width="12.5703125" style="3" customWidth="1"/>
    <col min="9991" max="9991" width="12" style="3" customWidth="1"/>
    <col min="9992" max="9992" width="14" style="3" customWidth="1"/>
    <col min="9993" max="10240" width="9" style="3"/>
    <col min="10241" max="10241" width="3.5703125" style="3" customWidth="1"/>
    <col min="10242" max="10242" width="5.7109375" style="3" customWidth="1"/>
    <col min="10243" max="10243" width="9" style="3"/>
    <col min="10244" max="10245" width="12" style="3" customWidth="1"/>
    <col min="10246" max="10246" width="12.5703125" style="3" customWidth="1"/>
    <col min="10247" max="10247" width="12" style="3" customWidth="1"/>
    <col min="10248" max="10248" width="14" style="3" customWidth="1"/>
    <col min="10249" max="10496" width="9" style="3"/>
    <col min="10497" max="10497" width="3.5703125" style="3" customWidth="1"/>
    <col min="10498" max="10498" width="5.7109375" style="3" customWidth="1"/>
    <col min="10499" max="10499" width="9" style="3"/>
    <col min="10500" max="10501" width="12" style="3" customWidth="1"/>
    <col min="10502" max="10502" width="12.5703125" style="3" customWidth="1"/>
    <col min="10503" max="10503" width="12" style="3" customWidth="1"/>
    <col min="10504" max="10504" width="14" style="3" customWidth="1"/>
    <col min="10505" max="10752" width="9" style="3"/>
    <col min="10753" max="10753" width="3.5703125" style="3" customWidth="1"/>
    <col min="10754" max="10754" width="5.7109375" style="3" customWidth="1"/>
    <col min="10755" max="10755" width="9" style="3"/>
    <col min="10756" max="10757" width="12" style="3" customWidth="1"/>
    <col min="10758" max="10758" width="12.5703125" style="3" customWidth="1"/>
    <col min="10759" max="10759" width="12" style="3" customWidth="1"/>
    <col min="10760" max="10760" width="14" style="3" customWidth="1"/>
    <col min="10761" max="11008" width="9" style="3"/>
    <col min="11009" max="11009" width="3.5703125" style="3" customWidth="1"/>
    <col min="11010" max="11010" width="5.7109375" style="3" customWidth="1"/>
    <col min="11011" max="11011" width="9" style="3"/>
    <col min="11012" max="11013" width="12" style="3" customWidth="1"/>
    <col min="11014" max="11014" width="12.5703125" style="3" customWidth="1"/>
    <col min="11015" max="11015" width="12" style="3" customWidth="1"/>
    <col min="11016" max="11016" width="14" style="3" customWidth="1"/>
    <col min="11017" max="11264" width="9" style="3"/>
    <col min="11265" max="11265" width="3.5703125" style="3" customWidth="1"/>
    <col min="11266" max="11266" width="5.7109375" style="3" customWidth="1"/>
    <col min="11267" max="11267" width="9" style="3"/>
    <col min="11268" max="11269" width="12" style="3" customWidth="1"/>
    <col min="11270" max="11270" width="12.5703125" style="3" customWidth="1"/>
    <col min="11271" max="11271" width="12" style="3" customWidth="1"/>
    <col min="11272" max="11272" width="14" style="3" customWidth="1"/>
    <col min="11273" max="11520" width="9" style="3"/>
    <col min="11521" max="11521" width="3.5703125" style="3" customWidth="1"/>
    <col min="11522" max="11522" width="5.7109375" style="3" customWidth="1"/>
    <col min="11523" max="11523" width="9" style="3"/>
    <col min="11524" max="11525" width="12" style="3" customWidth="1"/>
    <col min="11526" max="11526" width="12.5703125" style="3" customWidth="1"/>
    <col min="11527" max="11527" width="12" style="3" customWidth="1"/>
    <col min="11528" max="11528" width="14" style="3" customWidth="1"/>
    <col min="11529" max="11776" width="9" style="3"/>
    <col min="11777" max="11777" width="3.5703125" style="3" customWidth="1"/>
    <col min="11778" max="11778" width="5.7109375" style="3" customWidth="1"/>
    <col min="11779" max="11779" width="9" style="3"/>
    <col min="11780" max="11781" width="12" style="3" customWidth="1"/>
    <col min="11782" max="11782" width="12.5703125" style="3" customWidth="1"/>
    <col min="11783" max="11783" width="12" style="3" customWidth="1"/>
    <col min="11784" max="11784" width="14" style="3" customWidth="1"/>
    <col min="11785" max="12032" width="9" style="3"/>
    <col min="12033" max="12033" width="3.5703125" style="3" customWidth="1"/>
    <col min="12034" max="12034" width="5.7109375" style="3" customWidth="1"/>
    <col min="12035" max="12035" width="9" style="3"/>
    <col min="12036" max="12037" width="12" style="3" customWidth="1"/>
    <col min="12038" max="12038" width="12.5703125" style="3" customWidth="1"/>
    <col min="12039" max="12039" width="12" style="3" customWidth="1"/>
    <col min="12040" max="12040" width="14" style="3" customWidth="1"/>
    <col min="12041" max="12288" width="9" style="3"/>
    <col min="12289" max="12289" width="3.5703125" style="3" customWidth="1"/>
    <col min="12290" max="12290" width="5.7109375" style="3" customWidth="1"/>
    <col min="12291" max="12291" width="9" style="3"/>
    <col min="12292" max="12293" width="12" style="3" customWidth="1"/>
    <col min="12294" max="12294" width="12.5703125" style="3" customWidth="1"/>
    <col min="12295" max="12295" width="12" style="3" customWidth="1"/>
    <col min="12296" max="12296" width="14" style="3" customWidth="1"/>
    <col min="12297" max="12544" width="9" style="3"/>
    <col min="12545" max="12545" width="3.5703125" style="3" customWidth="1"/>
    <col min="12546" max="12546" width="5.7109375" style="3" customWidth="1"/>
    <col min="12547" max="12547" width="9" style="3"/>
    <col min="12548" max="12549" width="12" style="3" customWidth="1"/>
    <col min="12550" max="12550" width="12.5703125" style="3" customWidth="1"/>
    <col min="12551" max="12551" width="12" style="3" customWidth="1"/>
    <col min="12552" max="12552" width="14" style="3" customWidth="1"/>
    <col min="12553" max="12800" width="9" style="3"/>
    <col min="12801" max="12801" width="3.5703125" style="3" customWidth="1"/>
    <col min="12802" max="12802" width="5.7109375" style="3" customWidth="1"/>
    <col min="12803" max="12803" width="9" style="3"/>
    <col min="12804" max="12805" width="12" style="3" customWidth="1"/>
    <col min="12806" max="12806" width="12.5703125" style="3" customWidth="1"/>
    <col min="12807" max="12807" width="12" style="3" customWidth="1"/>
    <col min="12808" max="12808" width="14" style="3" customWidth="1"/>
    <col min="12809" max="13056" width="9" style="3"/>
    <col min="13057" max="13057" width="3.5703125" style="3" customWidth="1"/>
    <col min="13058" max="13058" width="5.7109375" style="3" customWidth="1"/>
    <col min="13059" max="13059" width="9" style="3"/>
    <col min="13060" max="13061" width="12" style="3" customWidth="1"/>
    <col min="13062" max="13062" width="12.5703125" style="3" customWidth="1"/>
    <col min="13063" max="13063" width="12" style="3" customWidth="1"/>
    <col min="13064" max="13064" width="14" style="3" customWidth="1"/>
    <col min="13065" max="13312" width="9" style="3"/>
    <col min="13313" max="13313" width="3.5703125" style="3" customWidth="1"/>
    <col min="13314" max="13314" width="5.7109375" style="3" customWidth="1"/>
    <col min="13315" max="13315" width="9" style="3"/>
    <col min="13316" max="13317" width="12" style="3" customWidth="1"/>
    <col min="13318" max="13318" width="12.5703125" style="3" customWidth="1"/>
    <col min="13319" max="13319" width="12" style="3" customWidth="1"/>
    <col min="13320" max="13320" width="14" style="3" customWidth="1"/>
    <col min="13321" max="13568" width="9" style="3"/>
    <col min="13569" max="13569" width="3.5703125" style="3" customWidth="1"/>
    <col min="13570" max="13570" width="5.7109375" style="3" customWidth="1"/>
    <col min="13571" max="13571" width="9" style="3"/>
    <col min="13572" max="13573" width="12" style="3" customWidth="1"/>
    <col min="13574" max="13574" width="12.5703125" style="3" customWidth="1"/>
    <col min="13575" max="13575" width="12" style="3" customWidth="1"/>
    <col min="13576" max="13576" width="14" style="3" customWidth="1"/>
    <col min="13577" max="13824" width="9" style="3"/>
    <col min="13825" max="13825" width="3.5703125" style="3" customWidth="1"/>
    <col min="13826" max="13826" width="5.7109375" style="3" customWidth="1"/>
    <col min="13827" max="13827" width="9" style="3"/>
    <col min="13828" max="13829" width="12" style="3" customWidth="1"/>
    <col min="13830" max="13830" width="12.5703125" style="3" customWidth="1"/>
    <col min="13831" max="13831" width="12" style="3" customWidth="1"/>
    <col min="13832" max="13832" width="14" style="3" customWidth="1"/>
    <col min="13833" max="14080" width="9" style="3"/>
    <col min="14081" max="14081" width="3.5703125" style="3" customWidth="1"/>
    <col min="14082" max="14082" width="5.7109375" style="3" customWidth="1"/>
    <col min="14083" max="14083" width="9" style="3"/>
    <col min="14084" max="14085" width="12" style="3" customWidth="1"/>
    <col min="14086" max="14086" width="12.5703125" style="3" customWidth="1"/>
    <col min="14087" max="14087" width="12" style="3" customWidth="1"/>
    <col min="14088" max="14088" width="14" style="3" customWidth="1"/>
    <col min="14089" max="14336" width="9" style="3"/>
    <col min="14337" max="14337" width="3.5703125" style="3" customWidth="1"/>
    <col min="14338" max="14338" width="5.7109375" style="3" customWidth="1"/>
    <col min="14339" max="14339" width="9" style="3"/>
    <col min="14340" max="14341" width="12" style="3" customWidth="1"/>
    <col min="14342" max="14342" width="12.5703125" style="3" customWidth="1"/>
    <col min="14343" max="14343" width="12" style="3" customWidth="1"/>
    <col min="14344" max="14344" width="14" style="3" customWidth="1"/>
    <col min="14345" max="14592" width="9" style="3"/>
    <col min="14593" max="14593" width="3.5703125" style="3" customWidth="1"/>
    <col min="14594" max="14594" width="5.7109375" style="3" customWidth="1"/>
    <col min="14595" max="14595" width="9" style="3"/>
    <col min="14596" max="14597" width="12" style="3" customWidth="1"/>
    <col min="14598" max="14598" width="12.5703125" style="3" customWidth="1"/>
    <col min="14599" max="14599" width="12" style="3" customWidth="1"/>
    <col min="14600" max="14600" width="14" style="3" customWidth="1"/>
    <col min="14601" max="14848" width="9" style="3"/>
    <col min="14849" max="14849" width="3.5703125" style="3" customWidth="1"/>
    <col min="14850" max="14850" width="5.7109375" style="3" customWidth="1"/>
    <col min="14851" max="14851" width="9" style="3"/>
    <col min="14852" max="14853" width="12" style="3" customWidth="1"/>
    <col min="14854" max="14854" width="12.5703125" style="3" customWidth="1"/>
    <col min="14855" max="14855" width="12" style="3" customWidth="1"/>
    <col min="14856" max="14856" width="14" style="3" customWidth="1"/>
    <col min="14857" max="15104" width="9" style="3"/>
    <col min="15105" max="15105" width="3.5703125" style="3" customWidth="1"/>
    <col min="15106" max="15106" width="5.7109375" style="3" customWidth="1"/>
    <col min="15107" max="15107" width="9" style="3"/>
    <col min="15108" max="15109" width="12" style="3" customWidth="1"/>
    <col min="15110" max="15110" width="12.5703125" style="3" customWidth="1"/>
    <col min="15111" max="15111" width="12" style="3" customWidth="1"/>
    <col min="15112" max="15112" width="14" style="3" customWidth="1"/>
    <col min="15113" max="15360" width="9" style="3"/>
    <col min="15361" max="15361" width="3.5703125" style="3" customWidth="1"/>
    <col min="15362" max="15362" width="5.7109375" style="3" customWidth="1"/>
    <col min="15363" max="15363" width="9" style="3"/>
    <col min="15364" max="15365" width="12" style="3" customWidth="1"/>
    <col min="15366" max="15366" width="12.5703125" style="3" customWidth="1"/>
    <col min="15367" max="15367" width="12" style="3" customWidth="1"/>
    <col min="15368" max="15368" width="14" style="3" customWidth="1"/>
    <col min="15369" max="15616" width="9" style="3"/>
    <col min="15617" max="15617" width="3.5703125" style="3" customWidth="1"/>
    <col min="15618" max="15618" width="5.7109375" style="3" customWidth="1"/>
    <col min="15619" max="15619" width="9" style="3"/>
    <col min="15620" max="15621" width="12" style="3" customWidth="1"/>
    <col min="15622" max="15622" width="12.5703125" style="3" customWidth="1"/>
    <col min="15623" max="15623" width="12" style="3" customWidth="1"/>
    <col min="15624" max="15624" width="14" style="3" customWidth="1"/>
    <col min="15625" max="15872" width="9" style="3"/>
    <col min="15873" max="15873" width="3.5703125" style="3" customWidth="1"/>
    <col min="15874" max="15874" width="5.7109375" style="3" customWidth="1"/>
    <col min="15875" max="15875" width="9" style="3"/>
    <col min="15876" max="15877" width="12" style="3" customWidth="1"/>
    <col min="15878" max="15878" width="12.5703125" style="3" customWidth="1"/>
    <col min="15879" max="15879" width="12" style="3" customWidth="1"/>
    <col min="15880" max="15880" width="14" style="3" customWidth="1"/>
    <col min="15881" max="16128" width="9" style="3"/>
    <col min="16129" max="16129" width="3.5703125" style="3" customWidth="1"/>
    <col min="16130" max="16130" width="5.7109375" style="3" customWidth="1"/>
    <col min="16131" max="16131" width="9" style="3"/>
    <col min="16132" max="16133" width="12" style="3" customWidth="1"/>
    <col min="16134" max="16134" width="12.57031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>
      <c r="A1" s="71" t="s">
        <v>53</v>
      </c>
      <c r="B1" s="71" t="s">
        <v>36</v>
      </c>
      <c r="C1" s="71" t="s">
        <v>37</v>
      </c>
      <c r="D1" s="71" t="s">
        <v>38</v>
      </c>
      <c r="E1" s="71" t="s">
        <v>39</v>
      </c>
      <c r="F1" s="71" t="s">
        <v>46</v>
      </c>
      <c r="G1" s="71" t="s">
        <v>47</v>
      </c>
      <c r="H1" s="45"/>
    </row>
    <row r="2" spans="1:8">
      <c r="A2" s="72" t="s">
        <v>71</v>
      </c>
      <c r="B2" s="72">
        <v>12</v>
      </c>
      <c r="C2" s="72">
        <v>91159</v>
      </c>
      <c r="D2" s="72">
        <v>788667.76396837598</v>
      </c>
      <c r="E2" s="72">
        <v>863775.50507008506</v>
      </c>
      <c r="F2" s="72">
        <v>-75107.741101709398</v>
      </c>
      <c r="G2" s="72">
        <v>-9.5233689689288595E-2</v>
      </c>
      <c r="H2"/>
    </row>
    <row r="3" spans="1:8">
      <c r="A3" s="72" t="s">
        <v>72</v>
      </c>
      <c r="B3" s="72">
        <v>13</v>
      </c>
      <c r="C3" s="72">
        <v>15892.814</v>
      </c>
      <c r="D3" s="72">
        <v>111938.199089252</v>
      </c>
      <c r="E3" s="72">
        <v>88537.801686022198</v>
      </c>
      <c r="F3" s="72">
        <v>23400.397403229701</v>
      </c>
      <c r="G3" s="72">
        <v>0.20904747077958499</v>
      </c>
      <c r="H3"/>
    </row>
    <row r="4" spans="1:8">
      <c r="A4" s="72" t="s">
        <v>73</v>
      </c>
      <c r="B4" s="72">
        <v>14</v>
      </c>
      <c r="C4" s="72">
        <v>108522</v>
      </c>
      <c r="D4" s="72">
        <v>121557.592623077</v>
      </c>
      <c r="E4" s="72">
        <v>91992.628311111097</v>
      </c>
      <c r="F4" s="72">
        <v>29564.964311965799</v>
      </c>
      <c r="G4" s="72">
        <v>0.243217751141553</v>
      </c>
      <c r="H4"/>
    </row>
    <row r="5" spans="1:8">
      <c r="A5" s="72" t="s">
        <v>74</v>
      </c>
      <c r="B5" s="72">
        <v>15</v>
      </c>
      <c r="C5" s="72">
        <v>9748</v>
      </c>
      <c r="D5" s="72">
        <v>73486.590033333297</v>
      </c>
      <c r="E5" s="72">
        <v>58599.562563247899</v>
      </c>
      <c r="F5" s="72">
        <v>14887.027470085501</v>
      </c>
      <c r="G5" s="72">
        <v>0.20258155213533199</v>
      </c>
      <c r="H5"/>
    </row>
    <row r="6" spans="1:8">
      <c r="A6" s="72" t="s">
        <v>75</v>
      </c>
      <c r="B6" s="72">
        <v>16</v>
      </c>
      <c r="C6" s="72">
        <v>4315</v>
      </c>
      <c r="D6" s="72">
        <v>165329.02704615399</v>
      </c>
      <c r="E6" s="72">
        <v>141410.19880512799</v>
      </c>
      <c r="F6" s="72">
        <v>23918.8282410256</v>
      </c>
      <c r="G6" s="72">
        <v>0.144674100297877</v>
      </c>
      <c r="H6"/>
    </row>
    <row r="7" spans="1:8">
      <c r="A7" s="72" t="s">
        <v>76</v>
      </c>
      <c r="B7" s="72">
        <v>17</v>
      </c>
      <c r="C7" s="72">
        <v>28429</v>
      </c>
      <c r="D7" s="72">
        <v>386574.315784615</v>
      </c>
      <c r="E7" s="72">
        <v>336049.28076410299</v>
      </c>
      <c r="F7" s="72">
        <v>50525.035020512798</v>
      </c>
      <c r="G7" s="72">
        <v>0.13069941006805899</v>
      </c>
      <c r="H7"/>
    </row>
    <row r="8" spans="1:8">
      <c r="A8" s="72" t="s">
        <v>77</v>
      </c>
      <c r="B8" s="72">
        <v>18</v>
      </c>
      <c r="C8" s="72">
        <v>38204</v>
      </c>
      <c r="D8" s="72">
        <v>128970.79694529899</v>
      </c>
      <c r="E8" s="72">
        <v>111725.340576068</v>
      </c>
      <c r="F8" s="72">
        <v>17245.4563692308</v>
      </c>
      <c r="G8" s="72">
        <v>0.133715978947894</v>
      </c>
      <c r="H8"/>
    </row>
    <row r="9" spans="1:8">
      <c r="A9" s="72" t="s">
        <v>78</v>
      </c>
      <c r="B9" s="72">
        <v>19</v>
      </c>
      <c r="C9" s="72">
        <v>25015</v>
      </c>
      <c r="D9" s="72">
        <v>142431.68013675199</v>
      </c>
      <c r="E9" s="72">
        <v>161411.418775214</v>
      </c>
      <c r="F9" s="72">
        <v>-18979.738638461498</v>
      </c>
      <c r="G9" s="72">
        <v>-0.13325503581955001</v>
      </c>
      <c r="H9"/>
    </row>
    <row r="10" spans="1:8">
      <c r="A10" s="72" t="s">
        <v>79</v>
      </c>
      <c r="B10" s="72">
        <v>21</v>
      </c>
      <c r="C10" s="72">
        <v>141081</v>
      </c>
      <c r="D10" s="72">
        <v>602201.38260000001</v>
      </c>
      <c r="E10" s="72">
        <v>557105.30200000003</v>
      </c>
      <c r="F10" s="72">
        <v>45096.080600000001</v>
      </c>
      <c r="G10" s="72">
        <v>7.4885382038310799E-2</v>
      </c>
      <c r="H10"/>
    </row>
    <row r="11" spans="1:8">
      <c r="A11" s="72" t="s">
        <v>80</v>
      </c>
      <c r="B11" s="72">
        <v>22</v>
      </c>
      <c r="C11" s="72">
        <v>37349</v>
      </c>
      <c r="D11" s="72">
        <v>534337.98847008497</v>
      </c>
      <c r="E11" s="72">
        <v>488317.84418290597</v>
      </c>
      <c r="F11" s="72">
        <v>46020.144287179501</v>
      </c>
      <c r="G11" s="72">
        <v>8.6125533426781406E-2</v>
      </c>
      <c r="H11"/>
    </row>
    <row r="12" spans="1:8">
      <c r="A12" s="72" t="s">
        <v>81</v>
      </c>
      <c r="B12" s="72">
        <v>23</v>
      </c>
      <c r="C12" s="72">
        <v>222937.951</v>
      </c>
      <c r="D12" s="72">
        <v>1703173.9985837601</v>
      </c>
      <c r="E12" s="72">
        <v>1479501.74547179</v>
      </c>
      <c r="F12" s="72">
        <v>223672.25311196601</v>
      </c>
      <c r="G12" s="72">
        <v>0.131326718995215</v>
      </c>
      <c r="H12"/>
    </row>
    <row r="13" spans="1:8">
      <c r="A13" s="72" t="s">
        <v>82</v>
      </c>
      <c r="B13" s="72">
        <v>24</v>
      </c>
      <c r="C13" s="72">
        <v>34837.877999999997</v>
      </c>
      <c r="D13" s="72">
        <v>697462.34117264999</v>
      </c>
      <c r="E13" s="72">
        <v>615419.84965982905</v>
      </c>
      <c r="F13" s="72">
        <v>82042.491512820503</v>
      </c>
      <c r="G13" s="72">
        <v>0.117629994724707</v>
      </c>
      <c r="H13"/>
    </row>
    <row r="14" spans="1:8">
      <c r="A14" s="72" t="s">
        <v>83</v>
      </c>
      <c r="B14" s="72">
        <v>25</v>
      </c>
      <c r="C14" s="72">
        <v>97028</v>
      </c>
      <c r="D14" s="72">
        <v>1084406.2885</v>
      </c>
      <c r="E14" s="72">
        <v>1020983.3530999999</v>
      </c>
      <c r="F14" s="72">
        <v>63422.935400000002</v>
      </c>
      <c r="G14" s="72">
        <v>5.8486322029476102E-2</v>
      </c>
      <c r="H14"/>
    </row>
    <row r="15" spans="1:8">
      <c r="A15" s="72" t="s">
        <v>84</v>
      </c>
      <c r="B15" s="72">
        <v>26</v>
      </c>
      <c r="C15" s="72">
        <v>86634</v>
      </c>
      <c r="D15" s="72">
        <v>420279.566502564</v>
      </c>
      <c r="E15" s="72">
        <v>371629.908176923</v>
      </c>
      <c r="F15" s="72">
        <v>48649.658325641001</v>
      </c>
      <c r="G15" s="72">
        <v>0.11575546898577101</v>
      </c>
      <c r="H15"/>
    </row>
    <row r="16" spans="1:8">
      <c r="A16" s="72" t="s">
        <v>85</v>
      </c>
      <c r="B16" s="72">
        <v>27</v>
      </c>
      <c r="C16" s="72">
        <v>160893.99100000001</v>
      </c>
      <c r="D16" s="72">
        <v>1073920.6847999999</v>
      </c>
      <c r="E16" s="72">
        <v>971967.15859999997</v>
      </c>
      <c r="F16" s="72">
        <v>101953.52619999999</v>
      </c>
      <c r="G16" s="72">
        <v>9.4935806380326102E-2</v>
      </c>
      <c r="H16"/>
    </row>
    <row r="17" spans="1:8">
      <c r="A17" s="72" t="s">
        <v>86</v>
      </c>
      <c r="B17" s="72">
        <v>29</v>
      </c>
      <c r="C17" s="72">
        <v>241471</v>
      </c>
      <c r="D17" s="72">
        <v>2993397.9341760701</v>
      </c>
      <c r="E17" s="72">
        <v>2913909.6793606798</v>
      </c>
      <c r="F17" s="72">
        <v>79488.2548153846</v>
      </c>
      <c r="G17" s="72">
        <v>2.65545231751033E-2</v>
      </c>
      <c r="H17"/>
    </row>
    <row r="18" spans="1:8">
      <c r="A18" s="72" t="s">
        <v>87</v>
      </c>
      <c r="B18" s="72">
        <v>31</v>
      </c>
      <c r="C18" s="72">
        <v>35567.586000000003</v>
      </c>
      <c r="D18" s="72">
        <v>244789.86775142601</v>
      </c>
      <c r="E18" s="72">
        <v>-244435.36665323301</v>
      </c>
      <c r="F18" s="72">
        <v>489225.23440465803</v>
      </c>
      <c r="G18" s="72">
        <v>1.9985518146586301</v>
      </c>
      <c r="H18"/>
    </row>
    <row r="19" spans="1:8">
      <c r="A19" s="72" t="s">
        <v>88</v>
      </c>
      <c r="B19" s="72">
        <v>32</v>
      </c>
      <c r="C19" s="72">
        <v>12914.181</v>
      </c>
      <c r="D19" s="72">
        <v>220301.107755253</v>
      </c>
      <c r="E19" s="72">
        <v>198466.214405101</v>
      </c>
      <c r="F19" s="72">
        <v>21834.893350152401</v>
      </c>
      <c r="G19" s="72">
        <v>9.9113860899919595E-2</v>
      </c>
      <c r="H19"/>
    </row>
    <row r="20" spans="1:8">
      <c r="A20" s="72" t="s">
        <v>89</v>
      </c>
      <c r="B20" s="72">
        <v>33</v>
      </c>
      <c r="C20" s="72">
        <v>44077.319000000003</v>
      </c>
      <c r="D20" s="72">
        <v>536461.97266993404</v>
      </c>
      <c r="E20" s="72">
        <v>421496.41462327598</v>
      </c>
      <c r="F20" s="72">
        <v>114965.558046658</v>
      </c>
      <c r="G20" s="72">
        <v>0.214303275727975</v>
      </c>
      <c r="H20"/>
    </row>
    <row r="21" spans="1:8">
      <c r="A21" s="72" t="s">
        <v>90</v>
      </c>
      <c r="B21" s="72">
        <v>34</v>
      </c>
      <c r="C21" s="72">
        <v>53204.252999999997</v>
      </c>
      <c r="D21" s="72">
        <v>276210.03282022499</v>
      </c>
      <c r="E21" s="72">
        <v>203263.16959204199</v>
      </c>
      <c r="F21" s="72">
        <v>72946.863228183502</v>
      </c>
      <c r="G21" s="72">
        <v>0.26409925259905997</v>
      </c>
      <c r="H21"/>
    </row>
    <row r="22" spans="1:8">
      <c r="A22" s="72" t="s">
        <v>91</v>
      </c>
      <c r="B22" s="72">
        <v>35</v>
      </c>
      <c r="C22" s="72">
        <v>35560.6</v>
      </c>
      <c r="D22" s="72">
        <v>765266.41593008803</v>
      </c>
      <c r="E22" s="72">
        <v>688936.19664653204</v>
      </c>
      <c r="F22" s="72">
        <v>76330.219283556595</v>
      </c>
      <c r="G22" s="72">
        <v>9.9743328198698605E-2</v>
      </c>
      <c r="H22"/>
    </row>
    <row r="23" spans="1:8">
      <c r="A23" s="72" t="s">
        <v>92</v>
      </c>
      <c r="B23" s="72">
        <v>36</v>
      </c>
      <c r="C23" s="72">
        <v>116590.41899999999</v>
      </c>
      <c r="D23" s="72">
        <v>680570.47690000001</v>
      </c>
      <c r="E23" s="72">
        <v>555791.18708983704</v>
      </c>
      <c r="F23" s="72">
        <v>124779.289810163</v>
      </c>
      <c r="G23" s="72">
        <v>0.183345140651022</v>
      </c>
      <c r="H23"/>
    </row>
    <row r="24" spans="1:8">
      <c r="A24" s="72" t="s">
        <v>93</v>
      </c>
      <c r="B24" s="72">
        <v>37</v>
      </c>
      <c r="C24" s="72">
        <v>86182.430999999997</v>
      </c>
      <c r="D24" s="72">
        <v>916681.31903539796</v>
      </c>
      <c r="E24" s="72">
        <v>748568.64363758895</v>
      </c>
      <c r="F24" s="72">
        <v>168112.67539781</v>
      </c>
      <c r="G24" s="72">
        <v>0.18339271446560099</v>
      </c>
      <c r="H24"/>
    </row>
    <row r="25" spans="1:8">
      <c r="A25" s="72" t="s">
        <v>94</v>
      </c>
      <c r="B25" s="72">
        <v>38</v>
      </c>
      <c r="C25" s="72">
        <v>152870.29</v>
      </c>
      <c r="D25" s="72">
        <v>742008.66683274298</v>
      </c>
      <c r="E25" s="72">
        <v>688459.10201946902</v>
      </c>
      <c r="F25" s="72">
        <v>53549.564813274301</v>
      </c>
      <c r="G25" s="72">
        <v>7.2168381862505904E-2</v>
      </c>
      <c r="H25"/>
    </row>
    <row r="26" spans="1:8">
      <c r="A26" s="72" t="s">
        <v>95</v>
      </c>
      <c r="B26" s="72">
        <v>39</v>
      </c>
      <c r="C26" s="72">
        <v>131885.71799999999</v>
      </c>
      <c r="D26" s="72">
        <v>162816.694024469</v>
      </c>
      <c r="E26" s="72">
        <v>121216.166505934</v>
      </c>
      <c r="F26" s="72">
        <v>41600.527518534996</v>
      </c>
      <c r="G26" s="72">
        <v>0.25550529549680701</v>
      </c>
      <c r="H26"/>
    </row>
    <row r="27" spans="1:8">
      <c r="A27" s="72" t="s">
        <v>96</v>
      </c>
      <c r="B27" s="72">
        <v>40</v>
      </c>
      <c r="C27" s="72">
        <v>6</v>
      </c>
      <c r="D27" s="72">
        <v>12.6958</v>
      </c>
      <c r="E27" s="72">
        <v>11.7973</v>
      </c>
      <c r="F27" s="72">
        <v>0.89849999999999997</v>
      </c>
      <c r="G27" s="72">
        <v>7.0771436223002901E-2</v>
      </c>
      <c r="H27"/>
    </row>
    <row r="28" spans="1:8">
      <c r="A28" s="72" t="s">
        <v>97</v>
      </c>
      <c r="B28" s="72">
        <v>42</v>
      </c>
      <c r="C28" s="72">
        <v>5612.81</v>
      </c>
      <c r="D28" s="72">
        <v>92910.989600000001</v>
      </c>
      <c r="E28" s="72">
        <v>82916.412700000001</v>
      </c>
      <c r="F28" s="72">
        <v>9994.5769</v>
      </c>
      <c r="G28" s="72">
        <v>0.107571525640063</v>
      </c>
      <c r="H28"/>
    </row>
    <row r="29" spans="1:8">
      <c r="A29" s="72" t="s">
        <v>98</v>
      </c>
      <c r="B29" s="72">
        <v>75</v>
      </c>
      <c r="C29" s="72">
        <v>411</v>
      </c>
      <c r="D29" s="72">
        <v>226910.256410256</v>
      </c>
      <c r="E29" s="72">
        <v>213965.24102564101</v>
      </c>
      <c r="F29" s="72">
        <v>12945.015384615401</v>
      </c>
      <c r="G29" s="72">
        <v>5.7049053618848503E-2</v>
      </c>
      <c r="H29"/>
    </row>
    <row r="30" spans="1:8">
      <c r="A30" s="72" t="s">
        <v>99</v>
      </c>
      <c r="B30" s="72">
        <v>76</v>
      </c>
      <c r="C30" s="72">
        <v>9970</v>
      </c>
      <c r="D30" s="72">
        <v>519568.83444444399</v>
      </c>
      <c r="E30" s="72">
        <v>481381.00148546998</v>
      </c>
      <c r="F30" s="72">
        <v>38187.832958974403</v>
      </c>
      <c r="G30" s="72">
        <v>7.34990831384396E-2</v>
      </c>
      <c r="H30"/>
    </row>
    <row r="31" spans="1:8">
      <c r="A31" s="72" t="s">
        <v>100</v>
      </c>
      <c r="B31" s="72">
        <v>99</v>
      </c>
      <c r="C31" s="72">
        <v>27</v>
      </c>
      <c r="D31" s="72">
        <v>10316.1660237501</v>
      </c>
      <c r="E31" s="72">
        <v>9262.1988124952695</v>
      </c>
      <c r="F31" s="72">
        <v>1053.9672112548201</v>
      </c>
      <c r="G31" s="72">
        <v>0.102166561572231</v>
      </c>
      <c r="H31"/>
    </row>
    <row r="32" spans="1:8">
      <c r="A32" s="53" t="s">
        <v>101</v>
      </c>
      <c r="B32" s="53">
        <v>99</v>
      </c>
      <c r="C32" s="53">
        <v>57</v>
      </c>
      <c r="D32" s="53">
        <v>49856.421072536097</v>
      </c>
      <c r="E32" s="53">
        <v>43575.581347855703</v>
      </c>
      <c r="F32" s="53">
        <v>6280.8397246804298</v>
      </c>
      <c r="G32" s="53">
        <v>0.125978551800628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Kingsley</cp:lastModifiedBy>
  <dcterms:created xsi:type="dcterms:W3CDTF">2013-06-21T00:28:37Z</dcterms:created>
  <dcterms:modified xsi:type="dcterms:W3CDTF">2014-03-05T02:05:33Z</dcterms:modified>
</cp:coreProperties>
</file>