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<sst xmlns="http://schemas.openxmlformats.org/spreadsheetml/2006/main" count="114" uniqueCount="71">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</sst>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" sqref="E3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13616247.5276</v>
      </c>
      <c r="F3" s="25">
        <f>RA!I7</f>
        <v>1470933.4819</v>
      </c>
      <c r="G3" s="16">
        <f>E3-F3</f>
        <v>12145314.045699999</v>
      </c>
      <c r="H3" s="27">
        <f>RA!J7</f>
        <v>10.8027815954317</v>
      </c>
      <c r="I3" s="20">
        <f>SUM(I4:I39)</f>
        <v>13616250.889517471</v>
      </c>
      <c r="J3" s="21">
        <f>SUM(J4:J39)</f>
        <v>12145313.655464945</v>
      </c>
      <c r="K3" s="22">
        <f>E3-I3</f>
        <v>-3.3619174715131521</v>
      </c>
      <c r="L3" s="22">
        <f>G3-J3</f>
        <v>0.39023505337536335</v>
      </c>
    </row>
    <row r="4" spans="1:12" x14ac:dyDescent="0.15">
      <c r="A4" s="39">
        <f>RA!A8</f>
        <v>41802</v>
      </c>
      <c r="B4" s="12">
        <v>12</v>
      </c>
      <c r="C4" s="36" t="s">
        <v>6</v>
      </c>
      <c r="D4" s="36"/>
      <c r="E4" s="15">
        <f>VLOOKUP(C4,RA!B8:D39,3,0)</f>
        <v>502475.45630000002</v>
      </c>
      <c r="F4" s="25">
        <f>VLOOKUP(C4,RA!B8:I43,8,0)</f>
        <v>117895.8545</v>
      </c>
      <c r="G4" s="16">
        <f t="shared" ref="G4:G39" si="0">E4-F4</f>
        <v>384579.6018</v>
      </c>
      <c r="H4" s="27">
        <f>RA!J8</f>
        <v>23.463007600039099</v>
      </c>
      <c r="I4" s="20">
        <f>VLOOKUP(B4,RMS!B:D,3,FALSE)</f>
        <v>502475.864521368</v>
      </c>
      <c r="J4" s="21">
        <f>VLOOKUP(B4,RMS!B:E,4,FALSE)</f>
        <v>384579.60495811998</v>
      </c>
      <c r="K4" s="22">
        <f t="shared" ref="K4:K39" si="1">E4-I4</f>
        <v>-0.40822136797942221</v>
      </c>
      <c r="L4" s="22">
        <f t="shared" ref="L4:L39" si="2">G4-J4</f>
        <v>-3.158119972795248E-3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58964.930200000003</v>
      </c>
      <c r="F5" s="25">
        <f>VLOOKUP(C5,RA!B9:I44,8,0)</f>
        <v>13379.1407</v>
      </c>
      <c r="G5" s="16">
        <f t="shared" si="0"/>
        <v>45585.789499999999</v>
      </c>
      <c r="H5" s="27">
        <f>RA!J9</f>
        <v>22.689996671953999</v>
      </c>
      <c r="I5" s="20">
        <f>VLOOKUP(B5,RMS!B:D,3,FALSE)</f>
        <v>58964.939615203097</v>
      </c>
      <c r="J5" s="21">
        <f>VLOOKUP(B5,RMS!B:E,4,FALSE)</f>
        <v>45585.785284728801</v>
      </c>
      <c r="K5" s="22">
        <f t="shared" si="1"/>
        <v>-9.4152030942495912E-3</v>
      </c>
      <c r="L5" s="22">
        <f t="shared" si="2"/>
        <v>4.2152711976086721E-3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102418.0763</v>
      </c>
      <c r="F6" s="25">
        <f>VLOOKUP(C6,RA!B10:I45,8,0)</f>
        <v>30399.5625</v>
      </c>
      <c r="G6" s="16">
        <f t="shared" si="0"/>
        <v>72018.513800000001</v>
      </c>
      <c r="H6" s="27">
        <f>RA!J10</f>
        <v>29.681833127732698</v>
      </c>
      <c r="I6" s="20">
        <f>VLOOKUP(B6,RMS!B:D,3,FALSE)</f>
        <v>102419.88897521399</v>
      </c>
      <c r="J6" s="21">
        <f>VLOOKUP(B6,RMS!B:E,4,FALSE)</f>
        <v>72018.513654700902</v>
      </c>
      <c r="K6" s="22">
        <f t="shared" si="1"/>
        <v>-1.8126752139942255</v>
      </c>
      <c r="L6" s="22">
        <f t="shared" si="2"/>
        <v>1.4529909822158515E-4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64420.661899999999</v>
      </c>
      <c r="F7" s="25">
        <f>VLOOKUP(C7,RA!B11:I46,8,0)</f>
        <v>6784.1180000000004</v>
      </c>
      <c r="G7" s="16">
        <f t="shared" si="0"/>
        <v>57636.543899999997</v>
      </c>
      <c r="H7" s="27">
        <f>RA!J11</f>
        <v>10.530965997417001</v>
      </c>
      <c r="I7" s="20">
        <f>VLOOKUP(B7,RMS!B:D,3,FALSE)</f>
        <v>64420.6847931624</v>
      </c>
      <c r="J7" s="21">
        <f>VLOOKUP(B7,RMS!B:E,4,FALSE)</f>
        <v>57636.544046153802</v>
      </c>
      <c r="K7" s="22">
        <f t="shared" si="1"/>
        <v>-2.2893162400578149E-2</v>
      </c>
      <c r="L7" s="22">
        <f t="shared" si="2"/>
        <v>-1.4615380496252328E-4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238604.65599999999</v>
      </c>
      <c r="F8" s="25">
        <f>VLOOKUP(C8,RA!B12:I47,8,0)</f>
        <v>41249.6515</v>
      </c>
      <c r="G8" s="16">
        <f t="shared" si="0"/>
        <v>197355.00449999998</v>
      </c>
      <c r="H8" s="27">
        <f>RA!J12</f>
        <v>17.287865287926302</v>
      </c>
      <c r="I8" s="20">
        <f>VLOOKUP(B8,RMS!B:D,3,FALSE)</f>
        <v>238604.668916239</v>
      </c>
      <c r="J8" s="21">
        <f>VLOOKUP(B8,RMS!B:E,4,FALSE)</f>
        <v>197355.00413162401</v>
      </c>
      <c r="K8" s="22">
        <f t="shared" si="1"/>
        <v>-1.2916239007608965E-2</v>
      </c>
      <c r="L8" s="22">
        <f t="shared" si="2"/>
        <v>3.6837597144767642E-4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591980.37569999998</v>
      </c>
      <c r="F9" s="25">
        <f>VLOOKUP(C9,RA!B13:I48,8,0)</f>
        <v>52315.700900000003</v>
      </c>
      <c r="G9" s="16">
        <f t="shared" si="0"/>
        <v>539664.67479999992</v>
      </c>
      <c r="H9" s="27">
        <f>RA!J13</f>
        <v>8.8374045910116799</v>
      </c>
      <c r="I9" s="20">
        <f>VLOOKUP(B9,RMS!B:D,3,FALSE)</f>
        <v>591980.57480170904</v>
      </c>
      <c r="J9" s="21">
        <f>VLOOKUP(B9,RMS!B:E,4,FALSE)</f>
        <v>539664.67497521394</v>
      </c>
      <c r="K9" s="22">
        <f t="shared" si="1"/>
        <v>-0.19910170906223357</v>
      </c>
      <c r="L9" s="22">
        <f t="shared" si="2"/>
        <v>-1.7521402332931757E-4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142798.7928</v>
      </c>
      <c r="F10" s="25">
        <f>VLOOKUP(C10,RA!B14:I49,8,0)</f>
        <v>24719.71</v>
      </c>
      <c r="G10" s="16">
        <f t="shared" si="0"/>
        <v>118079.0828</v>
      </c>
      <c r="H10" s="27">
        <f>RA!J14</f>
        <v>17.3108676308082</v>
      </c>
      <c r="I10" s="20">
        <f>VLOOKUP(B10,RMS!B:D,3,FALSE)</f>
        <v>142798.78691965801</v>
      </c>
      <c r="J10" s="21">
        <f>VLOOKUP(B10,RMS!B:E,4,FALSE)</f>
        <v>118079.08042478601</v>
      </c>
      <c r="K10" s="22">
        <f t="shared" si="1"/>
        <v>5.8803419815376401E-3</v>
      </c>
      <c r="L10" s="22">
        <f t="shared" si="2"/>
        <v>2.3752139968564734E-3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237157.09340000001</v>
      </c>
      <c r="F11" s="25">
        <f>VLOOKUP(C11,RA!B15:I50,8,0)</f>
        <v>4613.5574999999999</v>
      </c>
      <c r="G11" s="16">
        <f t="shared" si="0"/>
        <v>232543.53590000002</v>
      </c>
      <c r="H11" s="27">
        <f>RA!J15</f>
        <v>1.9453592696123001</v>
      </c>
      <c r="I11" s="20">
        <f>VLOOKUP(B11,RMS!B:D,3,FALSE)</f>
        <v>237157.251687179</v>
      </c>
      <c r="J11" s="21">
        <f>VLOOKUP(B11,RMS!B:E,4,FALSE)</f>
        <v>232543.53624871801</v>
      </c>
      <c r="K11" s="22">
        <f t="shared" si="1"/>
        <v>-0.15828717898693867</v>
      </c>
      <c r="L11" s="22">
        <f t="shared" si="2"/>
        <v>-3.4871799289248884E-4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686535.53029999998</v>
      </c>
      <c r="F12" s="25">
        <f>VLOOKUP(C12,RA!B16:I51,8,0)</f>
        <v>39840.945800000001</v>
      </c>
      <c r="G12" s="16">
        <f t="shared" si="0"/>
        <v>646694.5845</v>
      </c>
      <c r="H12" s="27">
        <f>RA!J16</f>
        <v>5.8031877509078704</v>
      </c>
      <c r="I12" s="20">
        <f>VLOOKUP(B12,RMS!B:D,3,FALSE)</f>
        <v>686535.44420000003</v>
      </c>
      <c r="J12" s="21">
        <f>VLOOKUP(B12,RMS!B:E,4,FALSE)</f>
        <v>646694.5845</v>
      </c>
      <c r="K12" s="22">
        <f t="shared" si="1"/>
        <v>8.6099999956786633E-2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496479.5183</v>
      </c>
      <c r="F13" s="25">
        <f>VLOOKUP(C13,RA!B17:I52,8,0)</f>
        <v>57385.503799999999</v>
      </c>
      <c r="G13" s="16">
        <f t="shared" si="0"/>
        <v>439094.01449999999</v>
      </c>
      <c r="H13" s="27">
        <f>RA!J17</f>
        <v>11.558483620128801</v>
      </c>
      <c r="I13" s="20">
        <f>VLOOKUP(B13,RMS!B:D,3,FALSE)</f>
        <v>496479.573310256</v>
      </c>
      <c r="J13" s="21">
        <f>VLOOKUP(B13,RMS!B:E,4,FALSE)</f>
        <v>439094.014648718</v>
      </c>
      <c r="K13" s="22">
        <f t="shared" si="1"/>
        <v>-5.5010256008245051E-2</v>
      </c>
      <c r="L13" s="22">
        <f t="shared" si="2"/>
        <v>-1.4871801249682903E-4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1269104.7515</v>
      </c>
      <c r="F14" s="25">
        <f>VLOOKUP(C14,RA!B18:I53,8,0)</f>
        <v>158523.1814</v>
      </c>
      <c r="G14" s="16">
        <f t="shared" si="0"/>
        <v>1110581.5701000001</v>
      </c>
      <c r="H14" s="27">
        <f>RA!J18</f>
        <v>12.490945385921499</v>
      </c>
      <c r="I14" s="20">
        <f>VLOOKUP(B14,RMS!B:D,3,FALSE)</f>
        <v>1269104.98433846</v>
      </c>
      <c r="J14" s="21">
        <f>VLOOKUP(B14,RMS!B:E,4,FALSE)</f>
        <v>1110581.2483769199</v>
      </c>
      <c r="K14" s="22">
        <f t="shared" si="1"/>
        <v>-0.23283846001140773</v>
      </c>
      <c r="L14" s="22">
        <f t="shared" si="2"/>
        <v>0.32172308024019003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363760.92320000002</v>
      </c>
      <c r="F15" s="25">
        <f>VLOOKUP(C15,RA!B19:I54,8,0)</f>
        <v>46829.484299999996</v>
      </c>
      <c r="G15" s="16">
        <f t="shared" si="0"/>
        <v>316931.43890000001</v>
      </c>
      <c r="H15" s="27">
        <f>RA!J19</f>
        <v>12.8736984412844</v>
      </c>
      <c r="I15" s="20">
        <f>VLOOKUP(B15,RMS!B:D,3,FALSE)</f>
        <v>363760.92702222202</v>
      </c>
      <c r="J15" s="21">
        <f>VLOOKUP(B15,RMS!B:E,4,FALSE)</f>
        <v>316931.43967692298</v>
      </c>
      <c r="K15" s="22">
        <f t="shared" si="1"/>
        <v>-3.8222220027819276E-3</v>
      </c>
      <c r="L15" s="22">
        <f t="shared" si="2"/>
        <v>-7.7692297054454684E-4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659178.47389999998</v>
      </c>
      <c r="F16" s="25">
        <f>VLOOKUP(C16,RA!B20:I55,8,0)</f>
        <v>54953.380499999999</v>
      </c>
      <c r="G16" s="16">
        <f t="shared" si="0"/>
        <v>604225.09340000001</v>
      </c>
      <c r="H16" s="27">
        <f>RA!J20</f>
        <v>8.3366467012902898</v>
      </c>
      <c r="I16" s="20">
        <f>VLOOKUP(B16,RMS!B:D,3,FALSE)</f>
        <v>659178.53879999998</v>
      </c>
      <c r="J16" s="21">
        <f>VLOOKUP(B16,RMS!B:E,4,FALSE)</f>
        <v>604225.09340000001</v>
      </c>
      <c r="K16" s="22">
        <f t="shared" si="1"/>
        <v>-6.4899999997578561E-2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246359.8847</v>
      </c>
      <c r="F17" s="25">
        <f>VLOOKUP(C17,RA!B21:I56,8,0)</f>
        <v>29607.540300000001</v>
      </c>
      <c r="G17" s="16">
        <f t="shared" si="0"/>
        <v>216752.3444</v>
      </c>
      <c r="H17" s="27">
        <f>RA!J21</f>
        <v>12.018003798002299</v>
      </c>
      <c r="I17" s="20">
        <f>VLOOKUP(B17,RMS!B:D,3,FALSE)</f>
        <v>246359.77662797799</v>
      </c>
      <c r="J17" s="21">
        <f>VLOOKUP(B17,RMS!B:E,4,FALSE)</f>
        <v>216752.34419598401</v>
      </c>
      <c r="K17" s="22">
        <f t="shared" si="1"/>
        <v>0.10807202200521715</v>
      </c>
      <c r="L17" s="22">
        <f t="shared" si="2"/>
        <v>2.0401598885655403E-4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988603.43920000002</v>
      </c>
      <c r="F18" s="25">
        <f>VLOOKUP(C18,RA!B22:I57,8,0)</f>
        <v>117960.4112</v>
      </c>
      <c r="G18" s="16">
        <f t="shared" si="0"/>
        <v>870643.02800000005</v>
      </c>
      <c r="H18" s="27">
        <f>RA!J22</f>
        <v>11.932025170320699</v>
      </c>
      <c r="I18" s="20">
        <f>VLOOKUP(B18,RMS!B:D,3,FALSE)</f>
        <v>988603.41026666702</v>
      </c>
      <c r="J18" s="21">
        <f>VLOOKUP(B18,RMS!B:E,4,FALSE)</f>
        <v>870643.02419999999</v>
      </c>
      <c r="K18" s="22">
        <f t="shared" si="1"/>
        <v>2.8933333000168204E-2</v>
      </c>
      <c r="L18" s="22">
        <f t="shared" si="2"/>
        <v>3.8000000640749931E-3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2221609.926</v>
      </c>
      <c r="F19" s="25">
        <f>VLOOKUP(C19,RA!B23:I58,8,0)</f>
        <v>188174.9332</v>
      </c>
      <c r="G19" s="16">
        <f t="shared" si="0"/>
        <v>2033434.9927999999</v>
      </c>
      <c r="H19" s="27">
        <f>RA!J23</f>
        <v>8.4702058177606503</v>
      </c>
      <c r="I19" s="20">
        <f>VLOOKUP(B19,RMS!B:D,3,FALSE)</f>
        <v>2221610.7186965798</v>
      </c>
      <c r="J19" s="21">
        <f>VLOOKUP(B19,RMS!B:E,4,FALSE)</f>
        <v>2033435.0250265</v>
      </c>
      <c r="K19" s="22">
        <f t="shared" si="1"/>
        <v>-0.79269657982513309</v>
      </c>
      <c r="L19" s="22">
        <f t="shared" si="2"/>
        <v>-3.2226500101387501E-2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200174.10500000001</v>
      </c>
      <c r="F20" s="25">
        <f>VLOOKUP(C20,RA!B24:I59,8,0)</f>
        <v>36276.0694</v>
      </c>
      <c r="G20" s="16">
        <f t="shared" si="0"/>
        <v>163898.0356</v>
      </c>
      <c r="H20" s="27">
        <f>RA!J24</f>
        <v>18.122258820640202</v>
      </c>
      <c r="I20" s="20">
        <f>VLOOKUP(B20,RMS!B:D,3,FALSE)</f>
        <v>200174.11901648901</v>
      </c>
      <c r="J20" s="21">
        <f>VLOOKUP(B20,RMS!B:E,4,FALSE)</f>
        <v>163898.034061835</v>
      </c>
      <c r="K20" s="22">
        <f t="shared" si="1"/>
        <v>-1.4016489003552124E-2</v>
      </c>
      <c r="L20" s="22">
        <f t="shared" si="2"/>
        <v>1.5381650009658188E-3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177235.7849</v>
      </c>
      <c r="F21" s="25">
        <f>VLOOKUP(C21,RA!B25:I60,8,0)</f>
        <v>11594.296399999999</v>
      </c>
      <c r="G21" s="16">
        <f t="shared" si="0"/>
        <v>165641.48850000001</v>
      </c>
      <c r="H21" s="27">
        <f>RA!J25</f>
        <v>6.5417355792690097</v>
      </c>
      <c r="I21" s="20">
        <f>VLOOKUP(B21,RMS!B:D,3,FALSE)</f>
        <v>177235.79038513001</v>
      </c>
      <c r="J21" s="21">
        <f>VLOOKUP(B21,RMS!B:E,4,FALSE)</f>
        <v>165641.49036804101</v>
      </c>
      <c r="K21" s="22">
        <f t="shared" si="1"/>
        <v>-5.4851300083100796E-3</v>
      </c>
      <c r="L21" s="22">
        <f t="shared" si="2"/>
        <v>-1.8680409993976355E-3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493282.41629999998</v>
      </c>
      <c r="F22" s="25">
        <f>VLOOKUP(C22,RA!B26:I61,8,0)</f>
        <v>98522.156600000002</v>
      </c>
      <c r="G22" s="16">
        <f t="shared" si="0"/>
        <v>394760.2597</v>
      </c>
      <c r="H22" s="27">
        <f>RA!J26</f>
        <v>19.972768812436598</v>
      </c>
      <c r="I22" s="20">
        <f>VLOOKUP(B22,RMS!B:D,3,FALSE)</f>
        <v>493282.42267468403</v>
      </c>
      <c r="J22" s="21">
        <f>VLOOKUP(B22,RMS!B:E,4,FALSE)</f>
        <v>394760.11996733799</v>
      </c>
      <c r="K22" s="22">
        <f t="shared" si="1"/>
        <v>-6.374684046022594E-3</v>
      </c>
      <c r="L22" s="22">
        <f t="shared" si="2"/>
        <v>0.13973266200628132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176064.46170000001</v>
      </c>
      <c r="F23" s="25">
        <f>VLOOKUP(C23,RA!B27:I62,8,0)</f>
        <v>56108.788399999998</v>
      </c>
      <c r="G23" s="16">
        <f t="shared" si="0"/>
        <v>119955.67330000002</v>
      </c>
      <c r="H23" s="27">
        <f>RA!J27</f>
        <v>31.868321328585299</v>
      </c>
      <c r="I23" s="20">
        <f>VLOOKUP(B23,RMS!B:D,3,FALSE)</f>
        <v>176064.48909994701</v>
      </c>
      <c r="J23" s="21">
        <f>VLOOKUP(B23,RMS!B:E,4,FALSE)</f>
        <v>119955.68039651999</v>
      </c>
      <c r="K23" s="22">
        <f t="shared" si="1"/>
        <v>-2.7399946993682534E-2</v>
      </c>
      <c r="L23" s="22">
        <f t="shared" si="2"/>
        <v>-7.096519970218651E-3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654495.63890000002</v>
      </c>
      <c r="F24" s="25">
        <f>VLOOKUP(C24,RA!B28:I63,8,0)</f>
        <v>37130.974699999999</v>
      </c>
      <c r="G24" s="16">
        <f t="shared" si="0"/>
        <v>617364.6642</v>
      </c>
      <c r="H24" s="27">
        <f>RA!J28</f>
        <v>5.6732195744505498</v>
      </c>
      <c r="I24" s="20">
        <f>VLOOKUP(B24,RMS!B:D,3,FALSE)</f>
        <v>654495.63898141601</v>
      </c>
      <c r="J24" s="21">
        <f>VLOOKUP(B24,RMS!B:E,4,FALSE)</f>
        <v>617364.65950796497</v>
      </c>
      <c r="K24" s="22">
        <f t="shared" si="1"/>
        <v>-8.1415986642241478E-5</v>
      </c>
      <c r="L24" s="22">
        <f t="shared" si="2"/>
        <v>4.6920350287109613E-3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536448.86800000002</v>
      </c>
      <c r="F25" s="25">
        <f>VLOOKUP(C25,RA!B29:I64,8,0)</f>
        <v>74660.247700000007</v>
      </c>
      <c r="G25" s="16">
        <f t="shared" si="0"/>
        <v>461788.62030000001</v>
      </c>
      <c r="H25" s="27">
        <f>RA!J29</f>
        <v>13.9174956186132</v>
      </c>
      <c r="I25" s="20">
        <f>VLOOKUP(B25,RMS!B:D,3,FALSE)</f>
        <v>536448.86814070796</v>
      </c>
      <c r="J25" s="21">
        <f>VLOOKUP(B25,RMS!B:E,4,FALSE)</f>
        <v>461788.67138385598</v>
      </c>
      <c r="K25" s="22">
        <f t="shared" si="1"/>
        <v>-1.4070793986320496E-4</v>
      </c>
      <c r="L25" s="22">
        <f t="shared" si="2"/>
        <v>-5.1083855971228331E-2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948881.40150000004</v>
      </c>
      <c r="F26" s="25">
        <f>VLOOKUP(C26,RA!B30:I65,8,0)</f>
        <v>70799.577799999999</v>
      </c>
      <c r="G26" s="16">
        <f t="shared" si="0"/>
        <v>878081.82370000007</v>
      </c>
      <c r="H26" s="27">
        <f>RA!J30</f>
        <v>7.4613726950575101</v>
      </c>
      <c r="I26" s="20">
        <f>VLOOKUP(B26,RMS!B:D,3,FALSE)</f>
        <v>948881.39419114997</v>
      </c>
      <c r="J26" s="21">
        <f>VLOOKUP(B26,RMS!B:E,4,FALSE)</f>
        <v>878081.81053448096</v>
      </c>
      <c r="K26" s="22">
        <f t="shared" si="1"/>
        <v>7.3088500648736954E-3</v>
      </c>
      <c r="L26" s="22">
        <f t="shared" si="2"/>
        <v>1.316551910713315E-2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685179.64729999995</v>
      </c>
      <c r="F27" s="25">
        <f>VLOOKUP(C27,RA!B31:I66,8,0)</f>
        <v>25548.556199999999</v>
      </c>
      <c r="G27" s="16">
        <f t="shared" si="0"/>
        <v>659631.09109999996</v>
      </c>
      <c r="H27" s="27">
        <f>RA!J31</f>
        <v>3.7287383390145799</v>
      </c>
      <c r="I27" s="20">
        <f>VLOOKUP(B27,RMS!B:D,3,FALSE)</f>
        <v>685179.56354513299</v>
      </c>
      <c r="J27" s="21">
        <f>VLOOKUP(B27,RMS!B:E,4,FALSE)</f>
        <v>659631.10081061895</v>
      </c>
      <c r="K27" s="22">
        <f t="shared" si="1"/>
        <v>8.3754866966046393E-2</v>
      </c>
      <c r="L27" s="22">
        <f t="shared" si="2"/>
        <v>-9.710618993267417E-3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100652.97870000001</v>
      </c>
      <c r="F28" s="25">
        <f>VLOOKUP(C28,RA!B32:I67,8,0)</f>
        <v>26870.573499999999</v>
      </c>
      <c r="G28" s="16">
        <f t="shared" si="0"/>
        <v>73782.405200000008</v>
      </c>
      <c r="H28" s="27">
        <f>RA!J32</f>
        <v>26.696252656455201</v>
      </c>
      <c r="I28" s="20">
        <f>VLOOKUP(B28,RMS!B:D,3,FALSE)</f>
        <v>100652.838702882</v>
      </c>
      <c r="J28" s="21">
        <f>VLOOKUP(B28,RMS!B:E,4,FALSE)</f>
        <v>73782.398686909903</v>
      </c>
      <c r="K28" s="22">
        <f t="shared" si="1"/>
        <v>0.13999711800715886</v>
      </c>
      <c r="L28" s="22">
        <f t="shared" si="2"/>
        <v>6.5130901057273149E-3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111009.7245</v>
      </c>
      <c r="F31" s="25">
        <f>VLOOKUP(C31,RA!B35:I70,8,0)</f>
        <v>13117.4917</v>
      </c>
      <c r="G31" s="16">
        <f t="shared" si="0"/>
        <v>97892.232799999998</v>
      </c>
      <c r="H31" s="27">
        <f>RA!J35</f>
        <v>11.8165248667021</v>
      </c>
      <c r="I31" s="20">
        <f>VLOOKUP(B31,RMS!B:D,3,FALSE)</f>
        <v>111009.724</v>
      </c>
      <c r="J31" s="21">
        <f>VLOOKUP(B31,RMS!B:E,4,FALSE)</f>
        <v>97892.233600000007</v>
      </c>
      <c r="K31" s="22">
        <f t="shared" si="1"/>
        <v>4.999999946448952E-4</v>
      </c>
      <c r="L31" s="22">
        <f t="shared" si="2"/>
        <v>-8.0000000889413059E-4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164032.9056</v>
      </c>
      <c r="F35" s="25">
        <f>VLOOKUP(C35,RA!B8:I74,8,0)</f>
        <v>7148.0547999999999</v>
      </c>
      <c r="G35" s="16">
        <f t="shared" si="0"/>
        <v>156884.85079999999</v>
      </c>
      <c r="H35" s="27">
        <f>RA!J39</f>
        <v>4.3576956549381496</v>
      </c>
      <c r="I35" s="20">
        <f>VLOOKUP(B35,RMS!B:D,3,FALSE)</f>
        <v>164032.905982906</v>
      </c>
      <c r="J35" s="21">
        <f>VLOOKUP(B35,RMS!B:E,4,FALSE)</f>
        <v>156884.85042735</v>
      </c>
      <c r="K35" s="22">
        <f t="shared" si="1"/>
        <v>-3.8290600059553981E-4</v>
      </c>
      <c r="L35" s="22">
        <f t="shared" si="2"/>
        <v>3.7264998536556959E-4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464920.0968</v>
      </c>
      <c r="F36" s="25">
        <f>VLOOKUP(C36,RA!B8:I75,8,0)</f>
        <v>25544.136399999999</v>
      </c>
      <c r="G36" s="16">
        <f t="shared" si="0"/>
        <v>439375.96039999998</v>
      </c>
      <c r="H36" s="27">
        <f>RA!J40</f>
        <v>5.4943067799860303</v>
      </c>
      <c r="I36" s="20">
        <f>VLOOKUP(B36,RMS!B:D,3,FALSE)</f>
        <v>464920.09275811998</v>
      </c>
      <c r="J36" s="21">
        <f>VLOOKUP(B36,RMS!B:E,4,FALSE)</f>
        <v>439375.96147521399</v>
      </c>
      <c r="K36" s="22">
        <f t="shared" si="1"/>
        <v>4.0418800199404359E-3</v>
      </c>
      <c r="L36" s="22">
        <f t="shared" si="2"/>
        <v>-1.0752140078693628E-3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33417.008699999998</v>
      </c>
      <c r="F39" s="25">
        <f>VLOOKUP(C39,RA!B8:I78,8,0)</f>
        <v>2979.8822</v>
      </c>
      <c r="G39" s="16">
        <f t="shared" si="0"/>
        <v>30437.126499999998</v>
      </c>
      <c r="H39" s="27">
        <f>RA!J43</f>
        <v>8.9172619451124007</v>
      </c>
      <c r="I39" s="20">
        <f>VLOOKUP(B39,RMS!B:D,3,FALSE)</f>
        <v>33417.008547008503</v>
      </c>
      <c r="J39" s="21">
        <f>VLOOKUP(B39,RMS!B:E,4,FALSE)</f>
        <v>30437.126495726501</v>
      </c>
      <c r="K39" s="22">
        <f t="shared" si="1"/>
        <v>1.5299149526981637E-4</v>
      </c>
      <c r="L39" s="22">
        <f t="shared" si="2"/>
        <v>4.2734973249025643E-6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13616247.5276</v>
      </c>
      <c r="E7" s="63">
        <v>19113856</v>
      </c>
      <c r="F7" s="64">
        <v>71.237575126651606</v>
      </c>
      <c r="G7" s="63">
        <v>24238476.1085</v>
      </c>
      <c r="H7" s="64">
        <v>-43.823830068157498</v>
      </c>
      <c r="I7" s="63">
        <v>1470933.4819</v>
      </c>
      <c r="J7" s="64">
        <v>10.8027815954317</v>
      </c>
      <c r="K7" s="63">
        <v>2547297.3065999998</v>
      </c>
      <c r="L7" s="64">
        <v>10.5093129419415</v>
      </c>
      <c r="M7" s="64">
        <v>-0.42255131425419501</v>
      </c>
      <c r="N7" s="63">
        <v>219104309.65709999</v>
      </c>
      <c r="O7" s="63">
        <v>3385760981.4047999</v>
      </c>
      <c r="P7" s="63">
        <v>805859</v>
      </c>
      <c r="Q7" s="63">
        <v>795444</v>
      </c>
      <c r="R7" s="64">
        <v>1.3093316437109399</v>
      </c>
      <c r="S7" s="63">
        <v>16.8965632047294</v>
      </c>
      <c r="T7" s="63">
        <v>17.061556843725</v>
      </c>
      <c r="U7" s="65">
        <v>-0.97649230199348902</v>
      </c>
      <c r="V7" s="53"/>
      <c r="W7" s="53"/>
    </row>
    <row r="8" spans="1:23" ht="14.25" thickBot="1" x14ac:dyDescent="0.2">
      <c r="A8" s="50">
        <v>41802</v>
      </c>
      <c r="B8" s="40" t="s">
        <v>6</v>
      </c>
      <c r="C8" s="41"/>
      <c r="D8" s="66">
        <v>502475.45630000002</v>
      </c>
      <c r="E8" s="66">
        <v>492652</v>
      </c>
      <c r="F8" s="67">
        <v>101.993995010677</v>
      </c>
      <c r="G8" s="66">
        <v>637602.5209</v>
      </c>
      <c r="H8" s="67">
        <v>-21.1929940943871</v>
      </c>
      <c r="I8" s="66">
        <v>117895.8545</v>
      </c>
      <c r="J8" s="67">
        <v>23.463007600039099</v>
      </c>
      <c r="K8" s="66">
        <v>92656.415999999997</v>
      </c>
      <c r="L8" s="67">
        <v>14.532002770191699</v>
      </c>
      <c r="M8" s="67">
        <v>0.27239817370013503</v>
      </c>
      <c r="N8" s="66">
        <v>7033580.0728000002</v>
      </c>
      <c r="O8" s="66">
        <v>129608847.5411</v>
      </c>
      <c r="P8" s="66">
        <v>20852</v>
      </c>
      <c r="Q8" s="66">
        <v>21595</v>
      </c>
      <c r="R8" s="67">
        <v>-3.4406112526047798</v>
      </c>
      <c r="S8" s="66">
        <v>24.097230783617899</v>
      </c>
      <c r="T8" s="66">
        <v>24.294700819634201</v>
      </c>
      <c r="U8" s="68">
        <v>-0.81947190442540496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58964.930200000003</v>
      </c>
      <c r="E9" s="66">
        <v>93420</v>
      </c>
      <c r="F9" s="67">
        <v>63.118101263112798</v>
      </c>
      <c r="G9" s="66">
        <v>130162.0095</v>
      </c>
      <c r="H9" s="67">
        <v>-54.698816938593701</v>
      </c>
      <c r="I9" s="66">
        <v>13379.1407</v>
      </c>
      <c r="J9" s="67">
        <v>22.689996671953999</v>
      </c>
      <c r="K9" s="66">
        <v>26394.2647</v>
      </c>
      <c r="L9" s="67">
        <v>20.278009537030101</v>
      </c>
      <c r="M9" s="67">
        <v>-0.49310424624179799</v>
      </c>
      <c r="N9" s="66">
        <v>1248898.2405000001</v>
      </c>
      <c r="O9" s="66">
        <v>21830901.233100001</v>
      </c>
      <c r="P9" s="66">
        <v>3635</v>
      </c>
      <c r="Q9" s="66">
        <v>3805</v>
      </c>
      <c r="R9" s="67">
        <v>-4.4678055190538801</v>
      </c>
      <c r="S9" s="66">
        <v>16.221438844566698</v>
      </c>
      <c r="T9" s="66">
        <v>15.9551249671485</v>
      </c>
      <c r="U9" s="68">
        <v>1.64174016848958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102418.0763</v>
      </c>
      <c r="E10" s="66">
        <v>249634</v>
      </c>
      <c r="F10" s="67">
        <v>41.027294479117401</v>
      </c>
      <c r="G10" s="66">
        <v>233487.90950000001</v>
      </c>
      <c r="H10" s="67">
        <v>-56.1355975479321</v>
      </c>
      <c r="I10" s="66">
        <v>30399.5625</v>
      </c>
      <c r="J10" s="67">
        <v>29.681833127732698</v>
      </c>
      <c r="K10" s="66">
        <v>38629.671699999999</v>
      </c>
      <c r="L10" s="67">
        <v>16.544613287567302</v>
      </c>
      <c r="M10" s="67">
        <v>-0.213051492228964</v>
      </c>
      <c r="N10" s="66">
        <v>2891321.5384999998</v>
      </c>
      <c r="O10" s="66">
        <v>33005117.739</v>
      </c>
      <c r="P10" s="66">
        <v>75243</v>
      </c>
      <c r="Q10" s="66">
        <v>72626</v>
      </c>
      <c r="R10" s="67">
        <v>3.6033927243686898</v>
      </c>
      <c r="S10" s="66">
        <v>1.3611641787275901</v>
      </c>
      <c r="T10" s="66">
        <v>1.2829215735411601</v>
      </c>
      <c r="U10" s="68">
        <v>5.74821218551123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64420.661899999999</v>
      </c>
      <c r="E11" s="66">
        <v>65012</v>
      </c>
      <c r="F11" s="67">
        <v>99.090416999938498</v>
      </c>
      <c r="G11" s="66">
        <v>75528.706000000006</v>
      </c>
      <c r="H11" s="67">
        <v>-14.7070493965566</v>
      </c>
      <c r="I11" s="66">
        <v>6784.1180000000004</v>
      </c>
      <c r="J11" s="67">
        <v>10.530965997417001</v>
      </c>
      <c r="K11" s="66">
        <v>16104.0285</v>
      </c>
      <c r="L11" s="67">
        <v>21.3217322960624</v>
      </c>
      <c r="M11" s="67">
        <v>-0.57873161985524302</v>
      </c>
      <c r="N11" s="66">
        <v>1026587.0586</v>
      </c>
      <c r="O11" s="66">
        <v>13825514.672800001</v>
      </c>
      <c r="P11" s="66">
        <v>3288</v>
      </c>
      <c r="Q11" s="66">
        <v>3130</v>
      </c>
      <c r="R11" s="67">
        <v>5.0479233226837099</v>
      </c>
      <c r="S11" s="66">
        <v>19.5926587287105</v>
      </c>
      <c r="T11" s="66">
        <v>20.493249424920101</v>
      </c>
      <c r="U11" s="68">
        <v>-4.5965721583766896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238604.65599999999</v>
      </c>
      <c r="E12" s="66">
        <v>227062</v>
      </c>
      <c r="F12" s="67">
        <v>105.083482044552</v>
      </c>
      <c r="G12" s="66">
        <v>305796.58039999998</v>
      </c>
      <c r="H12" s="67">
        <v>-21.972752053704799</v>
      </c>
      <c r="I12" s="66">
        <v>41249.6515</v>
      </c>
      <c r="J12" s="67">
        <v>17.287865287926302</v>
      </c>
      <c r="K12" s="66">
        <v>11649.0262</v>
      </c>
      <c r="L12" s="67">
        <v>3.8094036842277301</v>
      </c>
      <c r="M12" s="67">
        <v>2.5410386062999799</v>
      </c>
      <c r="N12" s="66">
        <v>3745514.9774000002</v>
      </c>
      <c r="O12" s="66">
        <v>41202904.997699998</v>
      </c>
      <c r="P12" s="66">
        <v>2900</v>
      </c>
      <c r="Q12" s="66">
        <v>2125</v>
      </c>
      <c r="R12" s="67">
        <v>36.470588235294102</v>
      </c>
      <c r="S12" s="66">
        <v>82.277467586206896</v>
      </c>
      <c r="T12" s="66">
        <v>87.421265741176498</v>
      </c>
      <c r="U12" s="68">
        <v>-6.2517701454290799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591980.37569999998</v>
      </c>
      <c r="E13" s="66">
        <v>246922</v>
      </c>
      <c r="F13" s="67">
        <v>239.743876892298</v>
      </c>
      <c r="G13" s="66">
        <v>342515.69780000002</v>
      </c>
      <c r="H13" s="67">
        <v>72.833064149271806</v>
      </c>
      <c r="I13" s="66">
        <v>52315.700900000003</v>
      </c>
      <c r="J13" s="67">
        <v>8.8374045910116799</v>
      </c>
      <c r="K13" s="66">
        <v>69343.005600000004</v>
      </c>
      <c r="L13" s="67">
        <v>20.245205123559199</v>
      </c>
      <c r="M13" s="67">
        <v>-0.245551870050467</v>
      </c>
      <c r="N13" s="66">
        <v>4023508.2552999998</v>
      </c>
      <c r="O13" s="66">
        <v>64423215.907099999</v>
      </c>
      <c r="P13" s="66">
        <v>13235</v>
      </c>
      <c r="Q13" s="66">
        <v>9403</v>
      </c>
      <c r="R13" s="67">
        <v>40.752951185791801</v>
      </c>
      <c r="S13" s="66">
        <v>44.728400128447298</v>
      </c>
      <c r="T13" s="66">
        <v>28.8445624906945</v>
      </c>
      <c r="U13" s="68">
        <v>35.511750011489198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142798.7928</v>
      </c>
      <c r="E14" s="66">
        <v>132852</v>
      </c>
      <c r="F14" s="67">
        <v>107.48712311444299</v>
      </c>
      <c r="G14" s="66">
        <v>233873.0711</v>
      </c>
      <c r="H14" s="67">
        <v>-38.941754974884802</v>
      </c>
      <c r="I14" s="66">
        <v>24719.71</v>
      </c>
      <c r="J14" s="67">
        <v>17.3108676308082</v>
      </c>
      <c r="K14" s="66">
        <v>37470.523800000003</v>
      </c>
      <c r="L14" s="67">
        <v>16.021735047887699</v>
      </c>
      <c r="M14" s="67">
        <v>-0.340289179517688</v>
      </c>
      <c r="N14" s="66">
        <v>2333172.1617999999</v>
      </c>
      <c r="O14" s="66">
        <v>29697585.377599999</v>
      </c>
      <c r="P14" s="66">
        <v>2468</v>
      </c>
      <c r="Q14" s="66">
        <v>2172</v>
      </c>
      <c r="R14" s="67">
        <v>13.627992633517501</v>
      </c>
      <c r="S14" s="66">
        <v>57.860126742301503</v>
      </c>
      <c r="T14" s="66">
        <v>61.494421270718199</v>
      </c>
      <c r="U14" s="68">
        <v>-6.2811727748251798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237157.09340000001</v>
      </c>
      <c r="E15" s="66">
        <v>94304</v>
      </c>
      <c r="F15" s="67">
        <v>251.481478410248</v>
      </c>
      <c r="G15" s="66">
        <v>142758.55439999999</v>
      </c>
      <c r="H15" s="67">
        <v>66.124611163756697</v>
      </c>
      <c r="I15" s="66">
        <v>4613.5574999999999</v>
      </c>
      <c r="J15" s="67">
        <v>1.9453592696123001</v>
      </c>
      <c r="K15" s="66">
        <v>31253.960299999999</v>
      </c>
      <c r="L15" s="67">
        <v>21.892880907457599</v>
      </c>
      <c r="M15" s="67">
        <v>-0.85238486720673301</v>
      </c>
      <c r="N15" s="66">
        <v>1843804.4295999999</v>
      </c>
      <c r="O15" s="66">
        <v>23095398.653999999</v>
      </c>
      <c r="P15" s="66">
        <v>10181</v>
      </c>
      <c r="Q15" s="66">
        <v>4771</v>
      </c>
      <c r="R15" s="67">
        <v>113.39341857053</v>
      </c>
      <c r="S15" s="66">
        <v>23.294086376583799</v>
      </c>
      <c r="T15" s="66">
        <v>26.274544665688499</v>
      </c>
      <c r="U15" s="68">
        <v>-12.7949138717919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686535.53029999998</v>
      </c>
      <c r="E16" s="66">
        <v>864564</v>
      </c>
      <c r="F16" s="67">
        <v>79.408294851508998</v>
      </c>
      <c r="G16" s="66">
        <v>1884457.1052999999</v>
      </c>
      <c r="H16" s="67">
        <v>-63.568524411135101</v>
      </c>
      <c r="I16" s="66">
        <v>39840.945800000001</v>
      </c>
      <c r="J16" s="67">
        <v>5.8031877509078704</v>
      </c>
      <c r="K16" s="66">
        <v>115666.0809</v>
      </c>
      <c r="L16" s="67">
        <v>6.1378993756181197</v>
      </c>
      <c r="M16" s="67">
        <v>-0.65555203833313302</v>
      </c>
      <c r="N16" s="66">
        <v>12260017.069700001</v>
      </c>
      <c r="O16" s="66">
        <v>171123446.42840001</v>
      </c>
      <c r="P16" s="66">
        <v>44113</v>
      </c>
      <c r="Q16" s="66">
        <v>41702</v>
      </c>
      <c r="R16" s="67">
        <v>5.7814972902978203</v>
      </c>
      <c r="S16" s="66">
        <v>15.5631113345272</v>
      </c>
      <c r="T16" s="66">
        <v>15.4215341038799</v>
      </c>
      <c r="U16" s="68">
        <v>0.90969747375148402</v>
      </c>
      <c r="V16" s="53"/>
      <c r="W16" s="53"/>
    </row>
    <row r="17" spans="1:23" ht="12" thickBot="1" x14ac:dyDescent="0.2">
      <c r="A17" s="51"/>
      <c r="B17" s="40" t="s">
        <v>15</v>
      </c>
      <c r="C17" s="41"/>
      <c r="D17" s="66">
        <v>496479.5183</v>
      </c>
      <c r="E17" s="66">
        <v>638893</v>
      </c>
      <c r="F17" s="67">
        <v>77.709337604262402</v>
      </c>
      <c r="G17" s="66">
        <v>1179526.0656000001</v>
      </c>
      <c r="H17" s="67">
        <v>-57.908558973009903</v>
      </c>
      <c r="I17" s="66">
        <v>57385.503799999999</v>
      </c>
      <c r="J17" s="67">
        <v>11.558483620128801</v>
      </c>
      <c r="K17" s="66">
        <v>98312.456600000005</v>
      </c>
      <c r="L17" s="67">
        <v>8.33491174694732</v>
      </c>
      <c r="M17" s="67">
        <v>-0.41629468142086901</v>
      </c>
      <c r="N17" s="66">
        <v>11536390.8169</v>
      </c>
      <c r="O17" s="66">
        <v>180201314.69679999</v>
      </c>
      <c r="P17" s="66">
        <v>13742</v>
      </c>
      <c r="Q17" s="66">
        <v>12209</v>
      </c>
      <c r="R17" s="67">
        <v>12.5563109181751</v>
      </c>
      <c r="S17" s="66">
        <v>36.1286216198516</v>
      </c>
      <c r="T17" s="66">
        <v>39.938024072405597</v>
      </c>
      <c r="U17" s="68">
        <v>-10.5440016301671</v>
      </c>
      <c r="V17" s="35"/>
      <c r="W17" s="35"/>
    </row>
    <row r="18" spans="1:23" ht="12" thickBot="1" x14ac:dyDescent="0.2">
      <c r="A18" s="51"/>
      <c r="B18" s="40" t="s">
        <v>16</v>
      </c>
      <c r="C18" s="41"/>
      <c r="D18" s="66">
        <v>1269104.7515</v>
      </c>
      <c r="E18" s="66">
        <v>1802324</v>
      </c>
      <c r="F18" s="67">
        <v>70.414906060175596</v>
      </c>
      <c r="G18" s="66">
        <v>2189496.8744000001</v>
      </c>
      <c r="H18" s="67">
        <v>-42.036694989675198</v>
      </c>
      <c r="I18" s="66">
        <v>158523.1814</v>
      </c>
      <c r="J18" s="67">
        <v>12.490945385921499</v>
      </c>
      <c r="K18" s="66">
        <v>280394.22389999998</v>
      </c>
      <c r="L18" s="67">
        <v>12.8063313164965</v>
      </c>
      <c r="M18" s="67">
        <v>-0.43464177259038</v>
      </c>
      <c r="N18" s="66">
        <v>21430306.484000001</v>
      </c>
      <c r="O18" s="66">
        <v>431614616.01380002</v>
      </c>
      <c r="P18" s="66">
        <v>66628</v>
      </c>
      <c r="Q18" s="66">
        <v>70086</v>
      </c>
      <c r="R18" s="67">
        <v>-4.9339383043689198</v>
      </c>
      <c r="S18" s="66">
        <v>19.047618891456999</v>
      </c>
      <c r="T18" s="66">
        <v>18.813402197300501</v>
      </c>
      <c r="U18" s="68">
        <v>1.2296376544032499</v>
      </c>
      <c r="V18" s="35"/>
      <c r="W18" s="35"/>
    </row>
    <row r="19" spans="1:23" ht="12" thickBot="1" x14ac:dyDescent="0.2">
      <c r="A19" s="51"/>
      <c r="B19" s="40" t="s">
        <v>17</v>
      </c>
      <c r="C19" s="41"/>
      <c r="D19" s="66">
        <v>363760.92320000002</v>
      </c>
      <c r="E19" s="66">
        <v>662422</v>
      </c>
      <c r="F19" s="67">
        <v>54.9137744821277</v>
      </c>
      <c r="G19" s="66">
        <v>856361.15190000006</v>
      </c>
      <c r="H19" s="67">
        <v>-57.522486582567701</v>
      </c>
      <c r="I19" s="66">
        <v>46829.484299999996</v>
      </c>
      <c r="J19" s="67">
        <v>12.8736984412844</v>
      </c>
      <c r="K19" s="66">
        <v>78676.7353</v>
      </c>
      <c r="L19" s="67">
        <v>9.18733120079545</v>
      </c>
      <c r="M19" s="67">
        <v>-0.40478612741827902</v>
      </c>
      <c r="N19" s="66">
        <v>7714556.2070000004</v>
      </c>
      <c r="O19" s="66">
        <v>138111839.2139</v>
      </c>
      <c r="P19" s="66">
        <v>7756</v>
      </c>
      <c r="Q19" s="66">
        <v>10467</v>
      </c>
      <c r="R19" s="67">
        <v>-25.900449030285699</v>
      </c>
      <c r="S19" s="66">
        <v>46.900583187209897</v>
      </c>
      <c r="T19" s="66">
        <v>79.450484704308806</v>
      </c>
      <c r="U19" s="68">
        <v>-69.401912098132399</v>
      </c>
      <c r="V19" s="35"/>
      <c r="W19" s="35"/>
    </row>
    <row r="20" spans="1:23" ht="12" thickBot="1" x14ac:dyDescent="0.2">
      <c r="A20" s="51"/>
      <c r="B20" s="40" t="s">
        <v>18</v>
      </c>
      <c r="C20" s="41"/>
      <c r="D20" s="66">
        <v>659178.47389999998</v>
      </c>
      <c r="E20" s="66">
        <v>900072</v>
      </c>
      <c r="F20" s="67">
        <v>73.236193760054803</v>
      </c>
      <c r="G20" s="66">
        <v>1510520.3674000001</v>
      </c>
      <c r="H20" s="67">
        <v>-56.360835105148702</v>
      </c>
      <c r="I20" s="66">
        <v>54953.380499999999</v>
      </c>
      <c r="J20" s="67">
        <v>8.3366467012902898</v>
      </c>
      <c r="K20" s="66">
        <v>55478.339200000002</v>
      </c>
      <c r="L20" s="67">
        <v>3.6727965009497199</v>
      </c>
      <c r="M20" s="67">
        <v>-9.4624083483740001E-3</v>
      </c>
      <c r="N20" s="66">
        <v>10769326.9113</v>
      </c>
      <c r="O20" s="66">
        <v>194327673.00650001</v>
      </c>
      <c r="P20" s="66">
        <v>30105</v>
      </c>
      <c r="Q20" s="66">
        <v>32722</v>
      </c>
      <c r="R20" s="67">
        <v>-7.9976774035816902</v>
      </c>
      <c r="S20" s="66">
        <v>21.8959798671317</v>
      </c>
      <c r="T20" s="66">
        <v>22.299385798545298</v>
      </c>
      <c r="U20" s="68">
        <v>-1.84237441695483</v>
      </c>
      <c r="V20" s="35"/>
      <c r="W20" s="35"/>
    </row>
    <row r="21" spans="1:23" ht="12" thickBot="1" x14ac:dyDescent="0.2">
      <c r="A21" s="51"/>
      <c r="B21" s="40" t="s">
        <v>19</v>
      </c>
      <c r="C21" s="41"/>
      <c r="D21" s="66">
        <v>246359.8847</v>
      </c>
      <c r="E21" s="66">
        <v>423797</v>
      </c>
      <c r="F21" s="67">
        <v>58.131578255627097</v>
      </c>
      <c r="G21" s="66">
        <v>416592.91210000002</v>
      </c>
      <c r="H21" s="67">
        <v>-40.8631598031454</v>
      </c>
      <c r="I21" s="66">
        <v>29607.540300000001</v>
      </c>
      <c r="J21" s="67">
        <v>12.018003798002299</v>
      </c>
      <c r="K21" s="66">
        <v>31095.653200000001</v>
      </c>
      <c r="L21" s="67">
        <v>7.4642780270192697</v>
      </c>
      <c r="M21" s="67">
        <v>-4.7855978146811001E-2</v>
      </c>
      <c r="N21" s="66">
        <v>3775276.1434999998</v>
      </c>
      <c r="O21" s="66">
        <v>78889853.301100001</v>
      </c>
      <c r="P21" s="66">
        <v>23490</v>
      </c>
      <c r="Q21" s="66">
        <v>25226</v>
      </c>
      <c r="R21" s="67">
        <v>-6.8817886307777698</v>
      </c>
      <c r="S21" s="66">
        <v>10.4878622690507</v>
      </c>
      <c r="T21" s="66">
        <v>10.7448067113296</v>
      </c>
      <c r="U21" s="68">
        <v>-2.44992197349077</v>
      </c>
      <c r="V21" s="35"/>
      <c r="W21" s="35"/>
    </row>
    <row r="22" spans="1:23" ht="12" thickBot="1" x14ac:dyDescent="0.2">
      <c r="A22" s="51"/>
      <c r="B22" s="40" t="s">
        <v>20</v>
      </c>
      <c r="C22" s="41"/>
      <c r="D22" s="66">
        <v>988603.43920000002</v>
      </c>
      <c r="E22" s="66">
        <v>1166066</v>
      </c>
      <c r="F22" s="67">
        <v>84.781087794344401</v>
      </c>
      <c r="G22" s="66">
        <v>2409164.9937999998</v>
      </c>
      <c r="H22" s="67">
        <v>-58.964892743162999</v>
      </c>
      <c r="I22" s="66">
        <v>117960.4112</v>
      </c>
      <c r="J22" s="67">
        <v>11.932025170320699</v>
      </c>
      <c r="K22" s="66">
        <v>218270.77739999999</v>
      </c>
      <c r="L22" s="67">
        <v>9.0600178054106308</v>
      </c>
      <c r="M22" s="67">
        <v>-0.45956846534784901</v>
      </c>
      <c r="N22" s="66">
        <v>17868490.425099999</v>
      </c>
      <c r="O22" s="66">
        <v>233836198.77880001</v>
      </c>
      <c r="P22" s="66">
        <v>60478</v>
      </c>
      <c r="Q22" s="66">
        <v>62270</v>
      </c>
      <c r="R22" s="67">
        <v>-2.8777902681869301</v>
      </c>
      <c r="S22" s="66">
        <v>16.3464968947386</v>
      </c>
      <c r="T22" s="66">
        <v>15.8970435715433</v>
      </c>
      <c r="U22" s="68">
        <v>2.7495390975173799</v>
      </c>
      <c r="V22" s="35"/>
      <c r="W22" s="35"/>
    </row>
    <row r="23" spans="1:23" ht="12" thickBot="1" x14ac:dyDescent="0.2">
      <c r="A23" s="51"/>
      <c r="B23" s="40" t="s">
        <v>21</v>
      </c>
      <c r="C23" s="41"/>
      <c r="D23" s="66">
        <v>2221609.926</v>
      </c>
      <c r="E23" s="66">
        <v>2571435</v>
      </c>
      <c r="F23" s="67">
        <v>86.395725577352707</v>
      </c>
      <c r="G23" s="66">
        <v>3257174.8731999998</v>
      </c>
      <c r="H23" s="67">
        <v>-31.793348147212399</v>
      </c>
      <c r="I23" s="66">
        <v>188174.9332</v>
      </c>
      <c r="J23" s="67">
        <v>8.4702058177606503</v>
      </c>
      <c r="K23" s="66">
        <v>376795.69959999999</v>
      </c>
      <c r="L23" s="67">
        <v>11.568175313529199</v>
      </c>
      <c r="M23" s="67">
        <v>-0.50059161131678698</v>
      </c>
      <c r="N23" s="66">
        <v>35451686.582699999</v>
      </c>
      <c r="O23" s="66">
        <v>474762962.46390003</v>
      </c>
      <c r="P23" s="66">
        <v>75960</v>
      </c>
      <c r="Q23" s="66">
        <v>77841</v>
      </c>
      <c r="R23" s="67">
        <v>-2.4164643311365501</v>
      </c>
      <c r="S23" s="66">
        <v>29.247102764613</v>
      </c>
      <c r="T23" s="66">
        <v>29.358704685191601</v>
      </c>
      <c r="U23" s="68">
        <v>-0.38158282369660201</v>
      </c>
      <c r="V23" s="35"/>
      <c r="W23" s="35"/>
    </row>
    <row r="24" spans="1:23" ht="12" thickBot="1" x14ac:dyDescent="0.2">
      <c r="A24" s="51"/>
      <c r="B24" s="40" t="s">
        <v>22</v>
      </c>
      <c r="C24" s="41"/>
      <c r="D24" s="66">
        <v>200174.10500000001</v>
      </c>
      <c r="E24" s="66">
        <v>249296</v>
      </c>
      <c r="F24" s="67">
        <v>80.295754845645305</v>
      </c>
      <c r="G24" s="66">
        <v>559169.19609999994</v>
      </c>
      <c r="H24" s="67">
        <v>-64.201514247182999</v>
      </c>
      <c r="I24" s="66">
        <v>36276.0694</v>
      </c>
      <c r="J24" s="67">
        <v>18.122258820640202</v>
      </c>
      <c r="K24" s="66">
        <v>88674.630099999995</v>
      </c>
      <c r="L24" s="67">
        <v>15.8582823800869</v>
      </c>
      <c r="M24" s="67">
        <v>-0.59090813957621502</v>
      </c>
      <c r="N24" s="66">
        <v>3408303.7957000001</v>
      </c>
      <c r="O24" s="66">
        <v>53362207.681100003</v>
      </c>
      <c r="P24" s="66">
        <v>22616</v>
      </c>
      <c r="Q24" s="66">
        <v>22921</v>
      </c>
      <c r="R24" s="67">
        <v>-1.33065747567732</v>
      </c>
      <c r="S24" s="66">
        <v>8.8509950919702902</v>
      </c>
      <c r="T24" s="66">
        <v>8.7397270625190906</v>
      </c>
      <c r="U24" s="68">
        <v>1.25712451871251</v>
      </c>
      <c r="V24" s="35"/>
      <c r="W24" s="35"/>
    </row>
    <row r="25" spans="1:23" ht="12" thickBot="1" x14ac:dyDescent="0.2">
      <c r="A25" s="51"/>
      <c r="B25" s="40" t="s">
        <v>23</v>
      </c>
      <c r="C25" s="41"/>
      <c r="D25" s="66">
        <v>177235.7849</v>
      </c>
      <c r="E25" s="66">
        <v>217335</v>
      </c>
      <c r="F25" s="67">
        <v>81.549582395840503</v>
      </c>
      <c r="G25" s="66">
        <v>395941.71740000002</v>
      </c>
      <c r="H25" s="67">
        <v>-55.236900505498497</v>
      </c>
      <c r="I25" s="66">
        <v>11594.296399999999</v>
      </c>
      <c r="J25" s="67">
        <v>6.5417355792690097</v>
      </c>
      <c r="K25" s="66">
        <v>34266.9133</v>
      </c>
      <c r="L25" s="67">
        <v>8.6545346938983592</v>
      </c>
      <c r="M25" s="67">
        <v>-0.66164748197498102</v>
      </c>
      <c r="N25" s="66">
        <v>2751940.4674</v>
      </c>
      <c r="O25" s="66">
        <v>52879956.293399997</v>
      </c>
      <c r="P25" s="66">
        <v>15030</v>
      </c>
      <c r="Q25" s="66">
        <v>14456</v>
      </c>
      <c r="R25" s="67">
        <v>3.9706696181516201</v>
      </c>
      <c r="S25" s="66">
        <v>11.792134723885599</v>
      </c>
      <c r="T25" s="66">
        <v>11.5969756018262</v>
      </c>
      <c r="U25" s="68">
        <v>1.65499399921226</v>
      </c>
      <c r="V25" s="35"/>
      <c r="W25" s="35"/>
    </row>
    <row r="26" spans="1:23" ht="12" thickBot="1" x14ac:dyDescent="0.2">
      <c r="A26" s="51"/>
      <c r="B26" s="40" t="s">
        <v>24</v>
      </c>
      <c r="C26" s="41"/>
      <c r="D26" s="66">
        <v>493282.41629999998</v>
      </c>
      <c r="E26" s="66">
        <v>575337</v>
      </c>
      <c r="F26" s="67">
        <v>85.737996391679999</v>
      </c>
      <c r="G26" s="66">
        <v>549480.52309999999</v>
      </c>
      <c r="H26" s="67">
        <v>-10.2274975067265</v>
      </c>
      <c r="I26" s="66">
        <v>98522.156600000002</v>
      </c>
      <c r="J26" s="67">
        <v>19.972768812436598</v>
      </c>
      <c r="K26" s="66">
        <v>91462.061900000001</v>
      </c>
      <c r="L26" s="67">
        <v>16.645187236846802</v>
      </c>
      <c r="M26" s="67">
        <v>7.7191510374205005E-2</v>
      </c>
      <c r="N26" s="66">
        <v>7464485.5214999998</v>
      </c>
      <c r="O26" s="66">
        <v>110040592.93189999</v>
      </c>
      <c r="P26" s="66">
        <v>35511</v>
      </c>
      <c r="Q26" s="66">
        <v>34784</v>
      </c>
      <c r="R26" s="67">
        <v>2.0900413983440602</v>
      </c>
      <c r="S26" s="66">
        <v>13.890975086592899</v>
      </c>
      <c r="T26" s="66">
        <v>13.8497901793928</v>
      </c>
      <c r="U26" s="68">
        <v>0.29648679767490799</v>
      </c>
      <c r="V26" s="35"/>
      <c r="W26" s="35"/>
    </row>
    <row r="27" spans="1:23" ht="12" thickBot="1" x14ac:dyDescent="0.2">
      <c r="A27" s="51"/>
      <c r="B27" s="40" t="s">
        <v>25</v>
      </c>
      <c r="C27" s="41"/>
      <c r="D27" s="66">
        <v>176064.46170000001</v>
      </c>
      <c r="E27" s="66">
        <v>277241</v>
      </c>
      <c r="F27" s="67">
        <v>63.505925061588997</v>
      </c>
      <c r="G27" s="66">
        <v>280421.03610000003</v>
      </c>
      <c r="H27" s="67">
        <v>-37.214246067754303</v>
      </c>
      <c r="I27" s="66">
        <v>56108.788399999998</v>
      </c>
      <c r="J27" s="67">
        <v>31.868321328585299</v>
      </c>
      <c r="K27" s="66">
        <v>71915.825400000002</v>
      </c>
      <c r="L27" s="67">
        <v>25.6456599690882</v>
      </c>
      <c r="M27" s="67">
        <v>-0.219799145905374</v>
      </c>
      <c r="N27" s="66">
        <v>2846955.5222</v>
      </c>
      <c r="O27" s="66">
        <v>46156937.7764</v>
      </c>
      <c r="P27" s="66">
        <v>26732</v>
      </c>
      <c r="Q27" s="66">
        <v>28157</v>
      </c>
      <c r="R27" s="67">
        <v>-5.0609084774656399</v>
      </c>
      <c r="S27" s="66">
        <v>6.58628092548257</v>
      </c>
      <c r="T27" s="66">
        <v>7.0573023013815401</v>
      </c>
      <c r="U27" s="68">
        <v>-7.1515530726387997</v>
      </c>
      <c r="V27" s="35"/>
      <c r="W27" s="35"/>
    </row>
    <row r="28" spans="1:23" ht="12" thickBot="1" x14ac:dyDescent="0.2">
      <c r="A28" s="51"/>
      <c r="B28" s="40" t="s">
        <v>26</v>
      </c>
      <c r="C28" s="41"/>
      <c r="D28" s="66">
        <v>654495.63890000002</v>
      </c>
      <c r="E28" s="66">
        <v>945195</v>
      </c>
      <c r="F28" s="67">
        <v>69.244509217674704</v>
      </c>
      <c r="G28" s="66">
        <v>1113114.4297</v>
      </c>
      <c r="H28" s="67">
        <v>-41.201405584473797</v>
      </c>
      <c r="I28" s="66">
        <v>37130.974699999999</v>
      </c>
      <c r="J28" s="67">
        <v>5.6732195744505498</v>
      </c>
      <c r="K28" s="66">
        <v>76829.462599999999</v>
      </c>
      <c r="L28" s="67">
        <v>6.9022070462878302</v>
      </c>
      <c r="M28" s="67">
        <v>-0.51670917063007005</v>
      </c>
      <c r="N28" s="66">
        <v>9346629.4298999999</v>
      </c>
      <c r="O28" s="66">
        <v>157296685.47929999</v>
      </c>
      <c r="P28" s="66">
        <v>39152</v>
      </c>
      <c r="Q28" s="66">
        <v>39663</v>
      </c>
      <c r="R28" s="67">
        <v>-1.2883543856995201</v>
      </c>
      <c r="S28" s="66">
        <v>16.716786853800599</v>
      </c>
      <c r="T28" s="66">
        <v>16.3573069082016</v>
      </c>
      <c r="U28" s="68">
        <v>2.1504129276928001</v>
      </c>
      <c r="V28" s="35"/>
      <c r="W28" s="35"/>
    </row>
    <row r="29" spans="1:23" ht="12" thickBot="1" x14ac:dyDescent="0.2">
      <c r="A29" s="51"/>
      <c r="B29" s="40" t="s">
        <v>27</v>
      </c>
      <c r="C29" s="41"/>
      <c r="D29" s="66">
        <v>536448.86800000002</v>
      </c>
      <c r="E29" s="66">
        <v>637141</v>
      </c>
      <c r="F29" s="67">
        <v>84.196256087742</v>
      </c>
      <c r="G29" s="66">
        <v>583505.76280000003</v>
      </c>
      <c r="H29" s="67">
        <v>-8.0645124350089894</v>
      </c>
      <c r="I29" s="66">
        <v>74660.247700000007</v>
      </c>
      <c r="J29" s="67">
        <v>13.9174956186132</v>
      </c>
      <c r="K29" s="66">
        <v>104324.0062</v>
      </c>
      <c r="L29" s="67">
        <v>17.878830484791202</v>
      </c>
      <c r="M29" s="67">
        <v>-0.28434259362252101</v>
      </c>
      <c r="N29" s="66">
        <v>6637864.2105</v>
      </c>
      <c r="O29" s="66">
        <v>114868005.5869</v>
      </c>
      <c r="P29" s="66">
        <v>89728</v>
      </c>
      <c r="Q29" s="66">
        <v>92281</v>
      </c>
      <c r="R29" s="67">
        <v>-2.7665499940399498</v>
      </c>
      <c r="S29" s="66">
        <v>5.97861167082739</v>
      </c>
      <c r="T29" s="66">
        <v>5.6130981794735604</v>
      </c>
      <c r="U29" s="68">
        <v>6.1136851074865399</v>
      </c>
      <c r="V29" s="35"/>
      <c r="W29" s="35"/>
    </row>
    <row r="30" spans="1:23" ht="12" thickBot="1" x14ac:dyDescent="0.2">
      <c r="A30" s="51"/>
      <c r="B30" s="40" t="s">
        <v>28</v>
      </c>
      <c r="C30" s="41"/>
      <c r="D30" s="66">
        <v>948881.40150000004</v>
      </c>
      <c r="E30" s="66">
        <v>1351478</v>
      </c>
      <c r="F30" s="67">
        <v>70.210643569484702</v>
      </c>
      <c r="G30" s="66">
        <v>2287205.8701999998</v>
      </c>
      <c r="H30" s="67">
        <v>-58.513511448052299</v>
      </c>
      <c r="I30" s="66">
        <v>70799.577799999999</v>
      </c>
      <c r="J30" s="67">
        <v>7.4613726950575101</v>
      </c>
      <c r="K30" s="66">
        <v>312901.75799999997</v>
      </c>
      <c r="L30" s="67">
        <v>13.680524437121999</v>
      </c>
      <c r="M30" s="67">
        <v>-0.77373224665615303</v>
      </c>
      <c r="N30" s="66">
        <v>15981179.2608</v>
      </c>
      <c r="O30" s="66">
        <v>205496936.3971</v>
      </c>
      <c r="P30" s="66">
        <v>57206</v>
      </c>
      <c r="Q30" s="66">
        <v>55453</v>
      </c>
      <c r="R30" s="67">
        <v>3.16123564099327</v>
      </c>
      <c r="S30" s="66">
        <v>16.587095785407101</v>
      </c>
      <c r="T30" s="66">
        <v>16.0993250825023</v>
      </c>
      <c r="U30" s="68">
        <v>2.9406636895046598</v>
      </c>
      <c r="V30" s="35"/>
      <c r="W30" s="35"/>
    </row>
    <row r="31" spans="1:23" ht="12" thickBot="1" x14ac:dyDescent="0.2">
      <c r="A31" s="51"/>
      <c r="B31" s="40" t="s">
        <v>29</v>
      </c>
      <c r="C31" s="41"/>
      <c r="D31" s="66">
        <v>685179.64729999995</v>
      </c>
      <c r="E31" s="66">
        <v>1397959</v>
      </c>
      <c r="F31" s="67">
        <v>49.012857122419199</v>
      </c>
      <c r="G31" s="66">
        <v>1140849.5122</v>
      </c>
      <c r="H31" s="67">
        <v>-39.941277094583</v>
      </c>
      <c r="I31" s="66">
        <v>25548.556199999999</v>
      </c>
      <c r="J31" s="67">
        <v>3.7287383390145799</v>
      </c>
      <c r="K31" s="66">
        <v>19571.0916</v>
      </c>
      <c r="L31" s="67">
        <v>1.7154840661025801</v>
      </c>
      <c r="M31" s="67">
        <v>0.30542315789886798</v>
      </c>
      <c r="N31" s="66">
        <v>11878344.0899</v>
      </c>
      <c r="O31" s="66">
        <v>181792089.963</v>
      </c>
      <c r="P31" s="66">
        <v>32420</v>
      </c>
      <c r="Q31" s="66">
        <v>22933</v>
      </c>
      <c r="R31" s="67">
        <v>41.368333842061702</v>
      </c>
      <c r="S31" s="66">
        <v>21.134474006785901</v>
      </c>
      <c r="T31" s="66">
        <v>25.918045802991301</v>
      </c>
      <c r="U31" s="68">
        <v>-22.6339761030696</v>
      </c>
      <c r="V31" s="35"/>
      <c r="W31" s="35"/>
    </row>
    <row r="32" spans="1:23" ht="12" thickBot="1" x14ac:dyDescent="0.2">
      <c r="A32" s="51"/>
      <c r="B32" s="40" t="s">
        <v>30</v>
      </c>
      <c r="C32" s="41"/>
      <c r="D32" s="66">
        <v>100652.97870000001</v>
      </c>
      <c r="E32" s="66">
        <v>175305</v>
      </c>
      <c r="F32" s="67">
        <v>57.415920082142598</v>
      </c>
      <c r="G32" s="66">
        <v>362643.19140000001</v>
      </c>
      <c r="H32" s="67">
        <v>-72.244624720120996</v>
      </c>
      <c r="I32" s="66">
        <v>26870.573499999999</v>
      </c>
      <c r="J32" s="67">
        <v>26.696252656455201</v>
      </c>
      <c r="K32" s="66">
        <v>91423.254300000001</v>
      </c>
      <c r="L32" s="67">
        <v>25.210249762874799</v>
      </c>
      <c r="M32" s="67">
        <v>-0.706086009454161</v>
      </c>
      <c r="N32" s="66">
        <v>2292170.6576999999</v>
      </c>
      <c r="O32" s="66">
        <v>27632082.611699998</v>
      </c>
      <c r="P32" s="66">
        <v>22057</v>
      </c>
      <c r="Q32" s="66">
        <v>22983</v>
      </c>
      <c r="R32" s="67">
        <v>-4.0290649610581699</v>
      </c>
      <c r="S32" s="66">
        <v>4.5633122682141698</v>
      </c>
      <c r="T32" s="66">
        <v>4.5489311665143797</v>
      </c>
      <c r="U32" s="68">
        <v>0.315146123134386</v>
      </c>
      <c r="V32" s="35"/>
      <c r="W32" s="35"/>
    </row>
    <row r="33" spans="1:23" ht="12" thickBot="1" x14ac:dyDescent="0.2">
      <c r="A33" s="51"/>
      <c r="B33" s="40" t="s">
        <v>31</v>
      </c>
      <c r="C33" s="41"/>
      <c r="D33" s="69"/>
      <c r="E33" s="69"/>
      <c r="F33" s="69"/>
      <c r="G33" s="66">
        <v>124.4449</v>
      </c>
      <c r="H33" s="69"/>
      <c r="I33" s="69"/>
      <c r="J33" s="69"/>
      <c r="K33" s="66">
        <v>25.241399999999999</v>
      </c>
      <c r="L33" s="67">
        <v>20.2831936061663</v>
      </c>
      <c r="M33" s="69"/>
      <c r="N33" s="66">
        <v>13.805300000000001</v>
      </c>
      <c r="O33" s="66">
        <v>4827.0679</v>
      </c>
      <c r="P33" s="69"/>
      <c r="Q33" s="69"/>
      <c r="R33" s="69"/>
      <c r="S33" s="69"/>
      <c r="T33" s="69"/>
      <c r="U33" s="70"/>
      <c r="V33" s="35"/>
      <c r="W33" s="35"/>
    </row>
    <row r="34" spans="1:23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3</v>
      </c>
      <c r="O34" s="66">
        <v>8</v>
      </c>
      <c r="P34" s="69"/>
      <c r="Q34" s="66">
        <v>1</v>
      </c>
      <c r="R34" s="69"/>
      <c r="S34" s="69"/>
      <c r="T34" s="66">
        <v>1</v>
      </c>
      <c r="U34" s="70"/>
      <c r="V34" s="35"/>
      <c r="W34" s="35"/>
    </row>
    <row r="35" spans="1:23" ht="12" thickBot="1" x14ac:dyDescent="0.2">
      <c r="A35" s="51"/>
      <c r="B35" s="40" t="s">
        <v>32</v>
      </c>
      <c r="C35" s="41"/>
      <c r="D35" s="66">
        <v>111009.7245</v>
      </c>
      <c r="E35" s="66">
        <v>92462</v>
      </c>
      <c r="F35" s="67">
        <v>120.059834851074</v>
      </c>
      <c r="G35" s="66">
        <v>106583.7604</v>
      </c>
      <c r="H35" s="67">
        <v>4.152568912365</v>
      </c>
      <c r="I35" s="66">
        <v>13117.4917</v>
      </c>
      <c r="J35" s="67">
        <v>11.8165248667021</v>
      </c>
      <c r="K35" s="66">
        <v>15558.6085</v>
      </c>
      <c r="L35" s="67">
        <v>14.5975413530259</v>
      </c>
      <c r="M35" s="67">
        <v>-0.15689814420100601</v>
      </c>
      <c r="N35" s="66">
        <v>1374036.69</v>
      </c>
      <c r="O35" s="66">
        <v>28710261.857299998</v>
      </c>
      <c r="P35" s="66">
        <v>8607</v>
      </c>
      <c r="Q35" s="66">
        <v>7093</v>
      </c>
      <c r="R35" s="67">
        <v>21.344988016354201</v>
      </c>
      <c r="S35" s="66">
        <v>12.897609445799899</v>
      </c>
      <c r="T35" s="66">
        <v>12.802465754969701</v>
      </c>
      <c r="U35" s="68">
        <v>0.73768469443943696</v>
      </c>
      <c r="V35" s="35"/>
      <c r="W35" s="35"/>
    </row>
    <row r="36" spans="1:23" ht="12" thickBot="1" x14ac:dyDescent="0.2">
      <c r="A36" s="51"/>
      <c r="B36" s="40" t="s">
        <v>37</v>
      </c>
      <c r="C36" s="41"/>
      <c r="D36" s="69"/>
      <c r="E36" s="66">
        <v>367433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51"/>
      <c r="B37" s="40" t="s">
        <v>38</v>
      </c>
      <c r="C37" s="41"/>
      <c r="D37" s="69"/>
      <c r="E37" s="66">
        <v>717124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51"/>
      <c r="B38" s="40" t="s">
        <v>39</v>
      </c>
      <c r="C38" s="41"/>
      <c r="D38" s="69"/>
      <c r="E38" s="66">
        <v>586407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51"/>
      <c r="B39" s="40" t="s">
        <v>33</v>
      </c>
      <c r="C39" s="41"/>
      <c r="D39" s="66">
        <v>164032.9056</v>
      </c>
      <c r="E39" s="66">
        <v>337572</v>
      </c>
      <c r="F39" s="67">
        <v>48.591976111762797</v>
      </c>
      <c r="G39" s="66">
        <v>481263.67509999999</v>
      </c>
      <c r="H39" s="67">
        <v>-65.916208912730397</v>
      </c>
      <c r="I39" s="66">
        <v>7148.0547999999999</v>
      </c>
      <c r="J39" s="67">
        <v>4.3576956549381496</v>
      </c>
      <c r="K39" s="66">
        <v>21728.446199999998</v>
      </c>
      <c r="L39" s="67">
        <v>4.5148735140845897</v>
      </c>
      <c r="M39" s="67">
        <v>-0.67102779765264597</v>
      </c>
      <c r="N39" s="66">
        <v>2840387.2633000002</v>
      </c>
      <c r="O39" s="66">
        <v>48372659.821000002</v>
      </c>
      <c r="P39" s="66">
        <v>284</v>
      </c>
      <c r="Q39" s="66">
        <v>329</v>
      </c>
      <c r="R39" s="67">
        <v>-13.677811550152001</v>
      </c>
      <c r="S39" s="66">
        <v>577.58065352112703</v>
      </c>
      <c r="T39" s="66">
        <v>696.11097993920998</v>
      </c>
      <c r="U39" s="68">
        <v>-20.521865768093502</v>
      </c>
      <c r="V39" s="35"/>
      <c r="W39" s="35"/>
    </row>
    <row r="40" spans="1:23" ht="12" thickBot="1" x14ac:dyDescent="0.2">
      <c r="A40" s="51"/>
      <c r="B40" s="40" t="s">
        <v>34</v>
      </c>
      <c r="C40" s="41"/>
      <c r="D40" s="66">
        <v>464920.0968</v>
      </c>
      <c r="E40" s="66">
        <v>305488</v>
      </c>
      <c r="F40" s="67">
        <v>152.189315717802</v>
      </c>
      <c r="G40" s="66">
        <v>484308.67589999997</v>
      </c>
      <c r="H40" s="67">
        <v>-4.0033515947179499</v>
      </c>
      <c r="I40" s="66">
        <v>25544.136399999999</v>
      </c>
      <c r="J40" s="67">
        <v>5.4943067799860303</v>
      </c>
      <c r="K40" s="66">
        <v>32114.090899999999</v>
      </c>
      <c r="L40" s="67">
        <v>6.6309138155168901</v>
      </c>
      <c r="M40" s="67">
        <v>-0.204581674768816</v>
      </c>
      <c r="N40" s="66">
        <v>7107519.5702</v>
      </c>
      <c r="O40" s="66">
        <v>93161828.318100005</v>
      </c>
      <c r="P40" s="66">
        <v>2416</v>
      </c>
      <c r="Q40" s="66">
        <v>2208</v>
      </c>
      <c r="R40" s="67">
        <v>9.4202898550724594</v>
      </c>
      <c r="S40" s="66">
        <v>192.43381490066199</v>
      </c>
      <c r="T40" s="66">
        <v>187.414789628623</v>
      </c>
      <c r="U40" s="68">
        <v>2.6081825975491699</v>
      </c>
      <c r="V40" s="35"/>
      <c r="W40" s="35"/>
    </row>
    <row r="41" spans="1:23" ht="12" thickBot="1" x14ac:dyDescent="0.2">
      <c r="A41" s="51"/>
      <c r="B41" s="40" t="s">
        <v>40</v>
      </c>
      <c r="C41" s="41"/>
      <c r="D41" s="69"/>
      <c r="E41" s="66">
        <v>149956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51"/>
      <c r="B42" s="40" t="s">
        <v>41</v>
      </c>
      <c r="C42" s="41"/>
      <c r="D42" s="69"/>
      <c r="E42" s="66">
        <v>99696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2"/>
      <c r="B43" s="40" t="s">
        <v>35</v>
      </c>
      <c r="C43" s="41"/>
      <c r="D43" s="71">
        <v>33417.008699999998</v>
      </c>
      <c r="E43" s="72"/>
      <c r="F43" s="72"/>
      <c r="G43" s="71">
        <v>88844.919899999994</v>
      </c>
      <c r="H43" s="73">
        <v>-62.387260028358703</v>
      </c>
      <c r="I43" s="71">
        <v>2979.8822</v>
      </c>
      <c r="J43" s="73">
        <v>8.9172619451124007</v>
      </c>
      <c r="K43" s="71">
        <v>8311.0532999999996</v>
      </c>
      <c r="L43" s="73">
        <v>9.3545622072196792</v>
      </c>
      <c r="M43" s="73">
        <v>-0.64145553007101996</v>
      </c>
      <c r="N43" s="71">
        <v>222038.99799999999</v>
      </c>
      <c r="O43" s="71">
        <v>6428511.5941000003</v>
      </c>
      <c r="P43" s="71">
        <v>26</v>
      </c>
      <c r="Q43" s="71">
        <v>32</v>
      </c>
      <c r="R43" s="73">
        <v>-18.75</v>
      </c>
      <c r="S43" s="71">
        <v>1285.2695653846199</v>
      </c>
      <c r="T43" s="71">
        <v>486.90789999999998</v>
      </c>
      <c r="U43" s="74">
        <v>62.1162818202815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25:C25"/>
    <mergeCell ref="B26:C26"/>
    <mergeCell ref="B27:C27"/>
    <mergeCell ref="B28:C28"/>
    <mergeCell ref="B29:C29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19:C19"/>
    <mergeCell ref="B20:C20"/>
    <mergeCell ref="B21:C21"/>
    <mergeCell ref="B22:C22"/>
    <mergeCell ref="B23:C23"/>
    <mergeCell ref="B43:C43"/>
    <mergeCell ref="B36:C36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22" workbookViewId="0">
      <selection activeCell="F27" sqref="F2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43872</v>
      </c>
      <c r="D2" s="32">
        <v>502475.864521368</v>
      </c>
      <c r="E2" s="32">
        <v>384579.60495811998</v>
      </c>
      <c r="F2" s="32">
        <v>117896.25956324799</v>
      </c>
      <c r="G2" s="32">
        <v>384579.60495811998</v>
      </c>
      <c r="H2" s="32">
        <v>0.23463069151699401</v>
      </c>
    </row>
    <row r="3" spans="1:8" ht="14.25" x14ac:dyDescent="0.2">
      <c r="A3" s="32">
        <v>2</v>
      </c>
      <c r="B3" s="33">
        <v>13</v>
      </c>
      <c r="C3" s="32">
        <v>6605.18</v>
      </c>
      <c r="D3" s="32">
        <v>58964.939615203097</v>
      </c>
      <c r="E3" s="32">
        <v>45585.785284728801</v>
      </c>
      <c r="F3" s="32">
        <v>13379.154330474201</v>
      </c>
      <c r="G3" s="32">
        <v>45585.785284728801</v>
      </c>
      <c r="H3" s="32">
        <v>0.22690016165173299</v>
      </c>
    </row>
    <row r="4" spans="1:8" ht="14.25" x14ac:dyDescent="0.2">
      <c r="A4" s="32">
        <v>3</v>
      </c>
      <c r="B4" s="33">
        <v>14</v>
      </c>
      <c r="C4" s="32">
        <v>100070</v>
      </c>
      <c r="D4" s="32">
        <v>102419.88897521399</v>
      </c>
      <c r="E4" s="32">
        <v>72018.513654700902</v>
      </c>
      <c r="F4" s="32">
        <v>30401.375320512801</v>
      </c>
      <c r="G4" s="32">
        <v>72018.513654700902</v>
      </c>
      <c r="H4" s="32">
        <v>0.29683077793484203</v>
      </c>
    </row>
    <row r="5" spans="1:8" ht="14.25" x14ac:dyDescent="0.2">
      <c r="A5" s="32">
        <v>4</v>
      </c>
      <c r="B5" s="33">
        <v>15</v>
      </c>
      <c r="C5" s="32">
        <v>4173</v>
      </c>
      <c r="D5" s="32">
        <v>64420.6847931624</v>
      </c>
      <c r="E5" s="32">
        <v>57636.544046153802</v>
      </c>
      <c r="F5" s="32">
        <v>6784.1407470085496</v>
      </c>
      <c r="G5" s="32">
        <v>57636.544046153802</v>
      </c>
      <c r="H5" s="32">
        <v>0.10530997565130799</v>
      </c>
    </row>
    <row r="6" spans="1:8" ht="14.25" x14ac:dyDescent="0.2">
      <c r="A6" s="32">
        <v>5</v>
      </c>
      <c r="B6" s="33">
        <v>16</v>
      </c>
      <c r="C6" s="32">
        <v>4883</v>
      </c>
      <c r="D6" s="32">
        <v>238604.668916239</v>
      </c>
      <c r="E6" s="32">
        <v>197355.00413162401</v>
      </c>
      <c r="F6" s="32">
        <v>41249.664784615401</v>
      </c>
      <c r="G6" s="32">
        <v>197355.00413162401</v>
      </c>
      <c r="H6" s="32">
        <v>0.17287869919718901</v>
      </c>
    </row>
    <row r="7" spans="1:8" ht="14.25" x14ac:dyDescent="0.2">
      <c r="A7" s="32">
        <v>6</v>
      </c>
      <c r="B7" s="33">
        <v>17</v>
      </c>
      <c r="C7" s="32">
        <v>31438</v>
      </c>
      <c r="D7" s="32">
        <v>591980.57480170904</v>
      </c>
      <c r="E7" s="32">
        <v>539664.67497521394</v>
      </c>
      <c r="F7" s="32">
        <v>52315.899826495697</v>
      </c>
      <c r="G7" s="32">
        <v>539664.67497521394</v>
      </c>
      <c r="H7" s="32">
        <v>8.8374352222654495E-2</v>
      </c>
    </row>
    <row r="8" spans="1:8" ht="14.25" x14ac:dyDescent="0.2">
      <c r="A8" s="32">
        <v>7</v>
      </c>
      <c r="B8" s="33">
        <v>18</v>
      </c>
      <c r="C8" s="32">
        <v>34111</v>
      </c>
      <c r="D8" s="32">
        <v>142798.78691965801</v>
      </c>
      <c r="E8" s="32">
        <v>118079.08042478601</v>
      </c>
      <c r="F8" s="32">
        <v>24719.7064948718</v>
      </c>
      <c r="G8" s="32">
        <v>118079.08042478601</v>
      </c>
      <c r="H8" s="32">
        <v>0.17310865889063701</v>
      </c>
    </row>
    <row r="9" spans="1:8" ht="14.25" x14ac:dyDescent="0.2">
      <c r="A9" s="32">
        <v>8</v>
      </c>
      <c r="B9" s="33">
        <v>19</v>
      </c>
      <c r="C9" s="32">
        <v>37369</v>
      </c>
      <c r="D9" s="32">
        <v>237157.251687179</v>
      </c>
      <c r="E9" s="32">
        <v>232543.53624871801</v>
      </c>
      <c r="F9" s="32">
        <v>4613.7154384615396</v>
      </c>
      <c r="G9" s="32">
        <v>232543.53624871801</v>
      </c>
      <c r="H9" s="32">
        <v>1.9454245677240498E-2</v>
      </c>
    </row>
    <row r="10" spans="1:8" ht="14.25" x14ac:dyDescent="0.2">
      <c r="A10" s="32">
        <v>9</v>
      </c>
      <c r="B10" s="33">
        <v>21</v>
      </c>
      <c r="C10" s="32">
        <v>158960</v>
      </c>
      <c r="D10" s="32">
        <v>686535.44420000003</v>
      </c>
      <c r="E10" s="32">
        <v>646694.5845</v>
      </c>
      <c r="F10" s="32">
        <v>39840.859700000001</v>
      </c>
      <c r="G10" s="32">
        <v>646694.5845</v>
      </c>
      <c r="H10" s="32">
        <v>5.8031759374675002E-2</v>
      </c>
    </row>
    <row r="11" spans="1:8" ht="14.25" x14ac:dyDescent="0.2">
      <c r="A11" s="32">
        <v>10</v>
      </c>
      <c r="B11" s="33">
        <v>22</v>
      </c>
      <c r="C11" s="32">
        <v>47775</v>
      </c>
      <c r="D11" s="32">
        <v>496479.573310256</v>
      </c>
      <c r="E11" s="32">
        <v>439094.014648718</v>
      </c>
      <c r="F11" s="32">
        <v>57385.558661538496</v>
      </c>
      <c r="G11" s="32">
        <v>439094.014648718</v>
      </c>
      <c r="H11" s="32">
        <v>0.115584933895513</v>
      </c>
    </row>
    <row r="12" spans="1:8" ht="14.25" x14ac:dyDescent="0.2">
      <c r="A12" s="32">
        <v>11</v>
      </c>
      <c r="B12" s="33">
        <v>23</v>
      </c>
      <c r="C12" s="32">
        <v>185758.00200000001</v>
      </c>
      <c r="D12" s="32">
        <v>1269104.98433846</v>
      </c>
      <c r="E12" s="32">
        <v>1110581.2483769199</v>
      </c>
      <c r="F12" s="32">
        <v>158523.73596153801</v>
      </c>
      <c r="G12" s="32">
        <v>1110581.2483769199</v>
      </c>
      <c r="H12" s="32">
        <v>0.124909867913072</v>
      </c>
    </row>
    <row r="13" spans="1:8" ht="14.25" x14ac:dyDescent="0.2">
      <c r="A13" s="32">
        <v>12</v>
      </c>
      <c r="B13" s="33">
        <v>24</v>
      </c>
      <c r="C13" s="32">
        <v>11892.646000000001</v>
      </c>
      <c r="D13" s="32">
        <v>363760.92702222202</v>
      </c>
      <c r="E13" s="32">
        <v>316931.43967692298</v>
      </c>
      <c r="F13" s="32">
        <v>46829.487345299101</v>
      </c>
      <c r="G13" s="32">
        <v>316931.43967692298</v>
      </c>
      <c r="H13" s="32">
        <v>0.128736991431843</v>
      </c>
    </row>
    <row r="14" spans="1:8" ht="14.25" x14ac:dyDescent="0.2">
      <c r="A14" s="32">
        <v>13</v>
      </c>
      <c r="B14" s="33">
        <v>25</v>
      </c>
      <c r="C14" s="32">
        <v>61622</v>
      </c>
      <c r="D14" s="32">
        <v>659178.53879999998</v>
      </c>
      <c r="E14" s="32">
        <v>604225.09340000001</v>
      </c>
      <c r="F14" s="32">
        <v>54953.445399999997</v>
      </c>
      <c r="G14" s="32">
        <v>604225.09340000001</v>
      </c>
      <c r="H14" s="32">
        <v>8.3366557260859703E-2</v>
      </c>
    </row>
    <row r="15" spans="1:8" ht="14.25" x14ac:dyDescent="0.2">
      <c r="A15" s="32">
        <v>14</v>
      </c>
      <c r="B15" s="33">
        <v>26</v>
      </c>
      <c r="C15" s="32">
        <v>46810</v>
      </c>
      <c r="D15" s="32">
        <v>246359.77662797799</v>
      </c>
      <c r="E15" s="32">
        <v>216752.34419598401</v>
      </c>
      <c r="F15" s="32">
        <v>29607.432431994599</v>
      </c>
      <c r="G15" s="32">
        <v>216752.34419598401</v>
      </c>
      <c r="H15" s="32">
        <v>0.1201796528526</v>
      </c>
    </row>
    <row r="16" spans="1:8" ht="14.25" x14ac:dyDescent="0.2">
      <c r="A16" s="32">
        <v>15</v>
      </c>
      <c r="B16" s="33">
        <v>27</v>
      </c>
      <c r="C16" s="32">
        <v>146686.78099999999</v>
      </c>
      <c r="D16" s="32">
        <v>988603.41026666702</v>
      </c>
      <c r="E16" s="32">
        <v>870643.02419999999</v>
      </c>
      <c r="F16" s="32">
        <v>117960.38606666699</v>
      </c>
      <c r="G16" s="32">
        <v>870643.02419999999</v>
      </c>
      <c r="H16" s="32">
        <v>0.119320229772268</v>
      </c>
    </row>
    <row r="17" spans="1:8" ht="14.25" x14ac:dyDescent="0.2">
      <c r="A17" s="32">
        <v>16</v>
      </c>
      <c r="B17" s="33">
        <v>29</v>
      </c>
      <c r="C17" s="32">
        <v>188703</v>
      </c>
      <c r="D17" s="32">
        <v>2221610.7186965798</v>
      </c>
      <c r="E17" s="32">
        <v>2033435.0250265</v>
      </c>
      <c r="F17" s="32">
        <v>188175.69367008499</v>
      </c>
      <c r="G17" s="32">
        <v>2033435.0250265</v>
      </c>
      <c r="H17" s="32">
        <v>8.4702370260658494E-2</v>
      </c>
    </row>
    <row r="18" spans="1:8" ht="14.25" x14ac:dyDescent="0.2">
      <c r="A18" s="32">
        <v>17</v>
      </c>
      <c r="B18" s="33">
        <v>31</v>
      </c>
      <c r="C18" s="32">
        <v>26642.714</v>
      </c>
      <c r="D18" s="32">
        <v>200174.11901648901</v>
      </c>
      <c r="E18" s="32">
        <v>163898.034061835</v>
      </c>
      <c r="F18" s="32">
        <v>36276.084954654099</v>
      </c>
      <c r="G18" s="32">
        <v>163898.034061835</v>
      </c>
      <c r="H18" s="32">
        <v>0.18122265322254699</v>
      </c>
    </row>
    <row r="19" spans="1:8" ht="14.25" x14ac:dyDescent="0.2">
      <c r="A19" s="32">
        <v>18</v>
      </c>
      <c r="B19" s="33">
        <v>32</v>
      </c>
      <c r="C19" s="32">
        <v>11301.08</v>
      </c>
      <c r="D19" s="32">
        <v>177235.79038513001</v>
      </c>
      <c r="E19" s="32">
        <v>165641.49036804101</v>
      </c>
      <c r="F19" s="32">
        <v>11594.300017089001</v>
      </c>
      <c r="G19" s="32">
        <v>165641.49036804101</v>
      </c>
      <c r="H19" s="32">
        <v>6.5417374176484494E-2</v>
      </c>
    </row>
    <row r="20" spans="1:8" ht="14.25" x14ac:dyDescent="0.2">
      <c r="A20" s="32">
        <v>19</v>
      </c>
      <c r="B20" s="33">
        <v>33</v>
      </c>
      <c r="C20" s="32">
        <v>47302.552000000003</v>
      </c>
      <c r="D20" s="32">
        <v>493282.42267468403</v>
      </c>
      <c r="E20" s="32">
        <v>394760.11996733799</v>
      </c>
      <c r="F20" s="32">
        <v>98522.302707345894</v>
      </c>
      <c r="G20" s="32">
        <v>394760.11996733799</v>
      </c>
      <c r="H20" s="32">
        <v>0.19972798173739201</v>
      </c>
    </row>
    <row r="21" spans="1:8" ht="14.25" x14ac:dyDescent="0.2">
      <c r="A21" s="32">
        <v>20</v>
      </c>
      <c r="B21" s="33">
        <v>34</v>
      </c>
      <c r="C21" s="32">
        <v>35971.49</v>
      </c>
      <c r="D21" s="32">
        <v>176064.48909994701</v>
      </c>
      <c r="E21" s="32">
        <v>119955.68039651999</v>
      </c>
      <c r="F21" s="32">
        <v>56108.808703426897</v>
      </c>
      <c r="G21" s="32">
        <v>119955.68039651999</v>
      </c>
      <c r="H21" s="32">
        <v>0.31868327900906501</v>
      </c>
    </row>
    <row r="22" spans="1:8" ht="14.25" x14ac:dyDescent="0.2">
      <c r="A22" s="32">
        <v>21</v>
      </c>
      <c r="B22" s="33">
        <v>35</v>
      </c>
      <c r="C22" s="32">
        <v>29215.805</v>
      </c>
      <c r="D22" s="32">
        <v>654495.63898141601</v>
      </c>
      <c r="E22" s="32">
        <v>617364.65950796497</v>
      </c>
      <c r="F22" s="32">
        <v>37130.979473451298</v>
      </c>
      <c r="G22" s="32">
        <v>617364.65950796497</v>
      </c>
      <c r="H22" s="32">
        <v>5.67322030307763E-2</v>
      </c>
    </row>
    <row r="23" spans="1:8" ht="14.25" x14ac:dyDescent="0.2">
      <c r="A23" s="32">
        <v>22</v>
      </c>
      <c r="B23" s="33">
        <v>36</v>
      </c>
      <c r="C23" s="32">
        <v>122163.04</v>
      </c>
      <c r="D23" s="32">
        <v>536448.86814070796</v>
      </c>
      <c r="E23" s="32">
        <v>461788.67138385598</v>
      </c>
      <c r="F23" s="32">
        <v>74660.196756852296</v>
      </c>
      <c r="G23" s="32">
        <v>461788.67138385598</v>
      </c>
      <c r="H23" s="32">
        <v>0.139174861185967</v>
      </c>
    </row>
    <row r="24" spans="1:8" ht="14.25" x14ac:dyDescent="0.2">
      <c r="A24" s="32">
        <v>23</v>
      </c>
      <c r="B24" s="33">
        <v>37</v>
      </c>
      <c r="C24" s="32">
        <v>93989.346000000005</v>
      </c>
      <c r="D24" s="32">
        <v>948881.39419114997</v>
      </c>
      <c r="E24" s="32">
        <v>878081.81053448096</v>
      </c>
      <c r="F24" s="32">
        <v>70799.583656669405</v>
      </c>
      <c r="G24" s="32">
        <v>878081.81053448096</v>
      </c>
      <c r="H24" s="32">
        <v>7.4613733697477203E-2</v>
      </c>
    </row>
    <row r="25" spans="1:8" ht="14.25" x14ac:dyDescent="0.2">
      <c r="A25" s="32">
        <v>24</v>
      </c>
      <c r="B25" s="33">
        <v>38</v>
      </c>
      <c r="C25" s="32">
        <v>142801.28099999999</v>
      </c>
      <c r="D25" s="32">
        <v>685179.56354513299</v>
      </c>
      <c r="E25" s="32">
        <v>659631.10081061895</v>
      </c>
      <c r="F25" s="32">
        <v>25548.462734513301</v>
      </c>
      <c r="G25" s="32">
        <v>659631.10081061895</v>
      </c>
      <c r="H25" s="32">
        <v>3.7287251537867001E-2</v>
      </c>
    </row>
    <row r="26" spans="1:8" ht="14.25" x14ac:dyDescent="0.2">
      <c r="A26" s="32">
        <v>25</v>
      </c>
      <c r="B26" s="33">
        <v>39</v>
      </c>
      <c r="C26" s="32">
        <v>71324.835999999996</v>
      </c>
      <c r="D26" s="32">
        <v>100652.838702882</v>
      </c>
      <c r="E26" s="32">
        <v>73782.398686909903</v>
      </c>
      <c r="F26" s="32">
        <v>26870.440015971799</v>
      </c>
      <c r="G26" s="32">
        <v>73782.398686909903</v>
      </c>
      <c r="H26" s="32">
        <v>0.26696157169785301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6996.78</v>
      </c>
      <c r="D28" s="32">
        <v>111009.724</v>
      </c>
      <c r="E28" s="32">
        <v>97892.233600000007</v>
      </c>
      <c r="F28" s="32">
        <v>13117.490400000001</v>
      </c>
      <c r="G28" s="32">
        <v>97892.233600000007</v>
      </c>
      <c r="H28" s="32">
        <v>0.118165237488565</v>
      </c>
    </row>
    <row r="29" spans="1:8" ht="14.25" x14ac:dyDescent="0.2">
      <c r="A29" s="32">
        <v>27</v>
      </c>
      <c r="B29" s="33">
        <v>75</v>
      </c>
      <c r="C29" s="32">
        <v>296</v>
      </c>
      <c r="D29" s="32">
        <v>164032.905982906</v>
      </c>
      <c r="E29" s="32">
        <v>156884.85042735</v>
      </c>
      <c r="F29" s="32">
        <v>7148.0555555555602</v>
      </c>
      <c r="G29" s="32">
        <v>156884.85042735</v>
      </c>
      <c r="H29" s="32">
        <v>4.3576961053780602E-2</v>
      </c>
    </row>
    <row r="30" spans="1:8" ht="14.25" x14ac:dyDescent="0.2">
      <c r="A30" s="32">
        <v>28</v>
      </c>
      <c r="B30" s="33">
        <v>76</v>
      </c>
      <c r="C30" s="32">
        <v>2606</v>
      </c>
      <c r="D30" s="32">
        <v>464920.09275811998</v>
      </c>
      <c r="E30" s="32">
        <v>439375.96147521399</v>
      </c>
      <c r="F30" s="32">
        <v>25544.131282906001</v>
      </c>
      <c r="G30" s="32">
        <v>439375.96147521399</v>
      </c>
      <c r="H30" s="32">
        <v>5.4943057271124703E-2</v>
      </c>
    </row>
    <row r="31" spans="1:8" ht="14.25" x14ac:dyDescent="0.2">
      <c r="A31" s="32">
        <v>29</v>
      </c>
      <c r="B31" s="33">
        <v>99</v>
      </c>
      <c r="C31" s="32">
        <v>27</v>
      </c>
      <c r="D31" s="32">
        <v>33417.008547008503</v>
      </c>
      <c r="E31" s="32">
        <v>30437.126495726501</v>
      </c>
      <c r="F31" s="32">
        <v>2979.8820512820498</v>
      </c>
      <c r="G31" s="32">
        <v>30437.126495726501</v>
      </c>
      <c r="H31" s="32">
        <v>8.9172615409011696E-2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3"/>
      <c r="D40" s="33"/>
      <c r="E40" s="33"/>
      <c r="F40" s="33"/>
      <c r="G40" s="33"/>
      <c r="H40" s="33"/>
    </row>
    <row r="41" spans="1:8" ht="14.25" x14ac:dyDescent="0.2">
      <c r="A41" s="32"/>
      <c r="B41" s="33"/>
      <c r="C41" s="33"/>
      <c r="D41" s="33"/>
      <c r="E41" s="33"/>
      <c r="F41" s="33"/>
      <c r="G41" s="33"/>
      <c r="H41" s="33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2014-06-13T06:57:22Z</dcterms:modified>
</cp:coreProperties>
</file>