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<sst xmlns="http://schemas.openxmlformats.org/spreadsheetml/2006/main" count="116" uniqueCount="73">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</sst>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I40" sqref="I4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17701554.969700001</v>
      </c>
      <c r="F3" s="25">
        <f>RA!I7</f>
        <v>2000363.5459</v>
      </c>
      <c r="G3" s="16">
        <f>E3-F3</f>
        <v>15701191.423800001</v>
      </c>
      <c r="H3" s="27">
        <f>RA!J7</f>
        <v>11.3004961955266</v>
      </c>
      <c r="I3" s="20">
        <f>SUM(I4:I40)</f>
        <v>17701559.175345682</v>
      </c>
      <c r="J3" s="21">
        <f>SUM(J4:J40)</f>
        <v>15701190.938866492</v>
      </c>
      <c r="K3" s="22">
        <f>E3-I3</f>
        <v>-4.2056456804275513</v>
      </c>
      <c r="L3" s="22">
        <f>G3-J3</f>
        <v>0.48493350856006145</v>
      </c>
    </row>
    <row r="4" spans="1:12" x14ac:dyDescent="0.15">
      <c r="A4" s="39">
        <f>RA!A8</f>
        <v>41804</v>
      </c>
      <c r="B4" s="12">
        <v>12</v>
      </c>
      <c r="C4" s="36" t="s">
        <v>6</v>
      </c>
      <c r="D4" s="36"/>
      <c r="E4" s="15">
        <f>VLOOKUP(C4,RA!B8:D39,3,0)</f>
        <v>629345.59340000001</v>
      </c>
      <c r="F4" s="25">
        <f>VLOOKUP(C4,RA!B8:I43,8,0)</f>
        <v>135497.60579999999</v>
      </c>
      <c r="G4" s="16">
        <f t="shared" ref="G4:G40" si="0">E4-F4</f>
        <v>493847.98759999999</v>
      </c>
      <c r="H4" s="27">
        <f>RA!J8</f>
        <v>21.529920479459101</v>
      </c>
      <c r="I4" s="20">
        <f>VLOOKUP(B4,RMS!B:D,3,FALSE)</f>
        <v>629346.16949059803</v>
      </c>
      <c r="J4" s="21">
        <f>VLOOKUP(B4,RMS!B:E,4,FALSE)</f>
        <v>493847.99355555599</v>
      </c>
      <c r="K4" s="22">
        <f t="shared" ref="K4:K40" si="1">E4-I4</f>
        <v>-0.57609059801325202</v>
      </c>
      <c r="L4" s="22">
        <f t="shared" ref="L4:L40" si="2">G4-J4</f>
        <v>-5.9555560001172125E-3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121736.31759999999</v>
      </c>
      <c r="F5" s="25">
        <f>VLOOKUP(C5,RA!B9:I44,8,0)</f>
        <v>27267.564999999999</v>
      </c>
      <c r="G5" s="16">
        <f t="shared" si="0"/>
        <v>94468.752599999993</v>
      </c>
      <c r="H5" s="27">
        <f>RA!J9</f>
        <v>22.398874499880598</v>
      </c>
      <c r="I5" s="20">
        <f>VLOOKUP(B5,RMS!B:D,3,FALSE)</f>
        <v>121736.355044528</v>
      </c>
      <c r="J5" s="21">
        <f>VLOOKUP(B5,RMS!B:E,4,FALSE)</f>
        <v>94468.7621481885</v>
      </c>
      <c r="K5" s="22">
        <f t="shared" si="1"/>
        <v>-3.7444528003106825E-2</v>
      </c>
      <c r="L5" s="22">
        <f t="shared" si="2"/>
        <v>-9.5481885073240846E-3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183669.15979999999</v>
      </c>
      <c r="F6" s="25">
        <f>VLOOKUP(C6,RA!B10:I45,8,0)</f>
        <v>52860.3413</v>
      </c>
      <c r="G6" s="16">
        <f t="shared" si="0"/>
        <v>130808.81849999999</v>
      </c>
      <c r="H6" s="27">
        <f>RA!J10</f>
        <v>28.780194430878002</v>
      </c>
      <c r="I6" s="20">
        <f>VLOOKUP(B6,RMS!B:D,3,FALSE)</f>
        <v>183671.56878632499</v>
      </c>
      <c r="J6" s="21">
        <f>VLOOKUP(B6,RMS!B:E,4,FALSE)</f>
        <v>130808.819503419</v>
      </c>
      <c r="K6" s="22">
        <f t="shared" si="1"/>
        <v>-2.408986324997386</v>
      </c>
      <c r="L6" s="22">
        <f t="shared" si="2"/>
        <v>-1.0034190054284409E-3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92481.446299999996</v>
      </c>
      <c r="F7" s="25">
        <f>VLOOKUP(C7,RA!B11:I46,8,0)</f>
        <v>11202.3853</v>
      </c>
      <c r="G7" s="16">
        <f t="shared" si="0"/>
        <v>81279.061000000002</v>
      </c>
      <c r="H7" s="27">
        <f>RA!J11</f>
        <v>12.1131164662592</v>
      </c>
      <c r="I7" s="20">
        <f>VLOOKUP(B7,RMS!B:D,3,FALSE)</f>
        <v>92481.490134188003</v>
      </c>
      <c r="J7" s="21">
        <f>VLOOKUP(B7,RMS!B:E,4,FALSE)</f>
        <v>81279.061186324805</v>
      </c>
      <c r="K7" s="22">
        <f t="shared" si="1"/>
        <v>-4.383418800716754E-2</v>
      </c>
      <c r="L7" s="22">
        <f t="shared" si="2"/>
        <v>-1.8632480350788683E-4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294806.92930000002</v>
      </c>
      <c r="F8" s="25">
        <f>VLOOKUP(C8,RA!B12:I47,8,0)</f>
        <v>53141.411099999998</v>
      </c>
      <c r="G8" s="16">
        <f t="shared" si="0"/>
        <v>241665.51820000002</v>
      </c>
      <c r="H8" s="27">
        <f>RA!J12</f>
        <v>18.025835154614899</v>
      </c>
      <c r="I8" s="20">
        <f>VLOOKUP(B8,RMS!B:D,3,FALSE)</f>
        <v>294806.92482307699</v>
      </c>
      <c r="J8" s="21">
        <f>VLOOKUP(B8,RMS!B:E,4,FALSE)</f>
        <v>241665.51786068399</v>
      </c>
      <c r="K8" s="22">
        <f t="shared" si="1"/>
        <v>4.4769230298697948E-3</v>
      </c>
      <c r="L8" s="22">
        <f t="shared" si="2"/>
        <v>3.3931602956727147E-4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418289.42389999999</v>
      </c>
      <c r="F9" s="25">
        <f>VLOOKUP(C9,RA!B13:I48,8,0)</f>
        <v>70951.344800000006</v>
      </c>
      <c r="G9" s="16">
        <f t="shared" si="0"/>
        <v>347338.07909999997</v>
      </c>
      <c r="H9" s="27">
        <f>RA!J13</f>
        <v>16.962261234929599</v>
      </c>
      <c r="I9" s="20">
        <f>VLOOKUP(B9,RMS!B:D,3,FALSE)</f>
        <v>418289.61983418802</v>
      </c>
      <c r="J9" s="21">
        <f>VLOOKUP(B9,RMS!B:E,4,FALSE)</f>
        <v>347338.07873846201</v>
      </c>
      <c r="K9" s="22">
        <f t="shared" si="1"/>
        <v>-0.19593418802833185</v>
      </c>
      <c r="L9" s="22">
        <f t="shared" si="2"/>
        <v>3.6153796827420592E-4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198325.09460000001</v>
      </c>
      <c r="F10" s="25">
        <f>VLOOKUP(C10,RA!B14:I49,8,0)</f>
        <v>30619.3053</v>
      </c>
      <c r="G10" s="16">
        <f t="shared" si="0"/>
        <v>167705.7893</v>
      </c>
      <c r="H10" s="27">
        <f>RA!J14</f>
        <v>15.438946524521199</v>
      </c>
      <c r="I10" s="20">
        <f>VLOOKUP(B10,RMS!B:D,3,FALSE)</f>
        <v>198325.087788034</v>
      </c>
      <c r="J10" s="21">
        <f>VLOOKUP(B10,RMS!B:E,4,FALSE)</f>
        <v>167705.78690512801</v>
      </c>
      <c r="K10" s="22">
        <f t="shared" si="1"/>
        <v>6.8119660136289895E-3</v>
      </c>
      <c r="L10" s="22">
        <f t="shared" si="2"/>
        <v>2.3948719899635762E-3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193308.06690000001</v>
      </c>
      <c r="F11" s="25">
        <f>VLOOKUP(C11,RA!B15:I50,8,0)</f>
        <v>33201.162600000003</v>
      </c>
      <c r="G11" s="16">
        <f t="shared" si="0"/>
        <v>160106.90429999999</v>
      </c>
      <c r="H11" s="27">
        <f>RA!J15</f>
        <v>17.175259745976</v>
      </c>
      <c r="I11" s="20">
        <f>VLOOKUP(B11,RMS!B:D,3,FALSE)</f>
        <v>193308.188370085</v>
      </c>
      <c r="J11" s="21">
        <f>VLOOKUP(B11,RMS!B:E,4,FALSE)</f>
        <v>160106.90495641</v>
      </c>
      <c r="K11" s="22">
        <f t="shared" si="1"/>
        <v>-0.12147008499596268</v>
      </c>
      <c r="L11" s="22">
        <f t="shared" si="2"/>
        <v>-6.5641000401228666E-4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957316.80819999997</v>
      </c>
      <c r="F12" s="25">
        <f>VLOOKUP(C12,RA!B16:I51,8,0)</f>
        <v>25472.326000000001</v>
      </c>
      <c r="G12" s="16">
        <f t="shared" si="0"/>
        <v>931844.48219999997</v>
      </c>
      <c r="H12" s="27">
        <f>RA!J16</f>
        <v>2.6608042167247099</v>
      </c>
      <c r="I12" s="20">
        <f>VLOOKUP(B12,RMS!B:D,3,FALSE)</f>
        <v>957316.67949999997</v>
      </c>
      <c r="J12" s="21">
        <f>VLOOKUP(B12,RMS!B:E,4,FALSE)</f>
        <v>931844.48219999997</v>
      </c>
      <c r="K12" s="22">
        <f t="shared" si="1"/>
        <v>0.12870000000111759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591886.81559999997</v>
      </c>
      <c r="F13" s="25">
        <f>VLOOKUP(C13,RA!B17:I52,8,0)</f>
        <v>64486.576399999998</v>
      </c>
      <c r="G13" s="16">
        <f t="shared" si="0"/>
        <v>527400.23919999995</v>
      </c>
      <c r="H13" s="27">
        <f>RA!J17</f>
        <v>10.895085800252099</v>
      </c>
      <c r="I13" s="20">
        <f>VLOOKUP(B13,RMS!B:D,3,FALSE)</f>
        <v>591886.87503931602</v>
      </c>
      <c r="J13" s="21">
        <f>VLOOKUP(B13,RMS!B:E,4,FALSE)</f>
        <v>527400.240152137</v>
      </c>
      <c r="K13" s="22">
        <f t="shared" si="1"/>
        <v>-5.943931604269892E-2</v>
      </c>
      <c r="L13" s="22">
        <f t="shared" si="2"/>
        <v>-9.5213705208152533E-4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1846575.2222</v>
      </c>
      <c r="F14" s="25">
        <f>VLOOKUP(C14,RA!B18:I53,8,0)</f>
        <v>250955.5129</v>
      </c>
      <c r="G14" s="16">
        <f t="shared" si="0"/>
        <v>1595619.7093</v>
      </c>
      <c r="H14" s="27">
        <f>RA!J18</f>
        <v>13.5903216875732</v>
      </c>
      <c r="I14" s="20">
        <f>VLOOKUP(B14,RMS!B:D,3,FALSE)</f>
        <v>1846575.6040034201</v>
      </c>
      <c r="J14" s="21">
        <f>VLOOKUP(B14,RMS!B:E,4,FALSE)</f>
        <v>1595619.2908256401</v>
      </c>
      <c r="K14" s="22">
        <f t="shared" si="1"/>
        <v>-0.38180342013947666</v>
      </c>
      <c r="L14" s="22">
        <f t="shared" si="2"/>
        <v>0.41847435990348458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473544.63689999998</v>
      </c>
      <c r="F15" s="25">
        <f>VLOOKUP(C15,RA!B19:I54,8,0)</f>
        <v>57199.0726</v>
      </c>
      <c r="G15" s="16">
        <f t="shared" si="0"/>
        <v>416345.56429999997</v>
      </c>
      <c r="H15" s="27">
        <f>RA!J19</f>
        <v>12.0789188901909</v>
      </c>
      <c r="I15" s="20">
        <f>VLOOKUP(B15,RMS!B:D,3,FALSE)</f>
        <v>473544.64770940202</v>
      </c>
      <c r="J15" s="21">
        <f>VLOOKUP(B15,RMS!B:E,4,FALSE)</f>
        <v>416345.56441880303</v>
      </c>
      <c r="K15" s="22">
        <f t="shared" si="1"/>
        <v>-1.0809402039740235E-2</v>
      </c>
      <c r="L15" s="22">
        <f t="shared" si="2"/>
        <v>-1.1880305828526616E-4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844694.06110000005</v>
      </c>
      <c r="F16" s="25">
        <f>VLOOKUP(C16,RA!B20:I55,8,0)</f>
        <v>80773.217699999994</v>
      </c>
      <c r="G16" s="16">
        <f t="shared" si="0"/>
        <v>763920.84340000001</v>
      </c>
      <c r="H16" s="27">
        <f>RA!J20</f>
        <v>9.5624228249945702</v>
      </c>
      <c r="I16" s="20">
        <f>VLOOKUP(B16,RMS!B:D,3,FALSE)</f>
        <v>844694.11410000001</v>
      </c>
      <c r="J16" s="21">
        <f>VLOOKUP(B16,RMS!B:E,4,FALSE)</f>
        <v>763920.84340000001</v>
      </c>
      <c r="K16" s="22">
        <f t="shared" si="1"/>
        <v>-5.2999999956227839E-2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336403.6727</v>
      </c>
      <c r="F17" s="25">
        <f>VLOOKUP(C17,RA!B21:I56,8,0)</f>
        <v>39543.540399999998</v>
      </c>
      <c r="G17" s="16">
        <f t="shared" si="0"/>
        <v>296860.1323</v>
      </c>
      <c r="H17" s="27">
        <f>RA!J21</f>
        <v>11.7547885499052</v>
      </c>
      <c r="I17" s="20">
        <f>VLOOKUP(B17,RMS!B:D,3,FALSE)</f>
        <v>336403.49602773599</v>
      </c>
      <c r="J17" s="21">
        <f>VLOOKUP(B17,RMS!B:E,4,FALSE)</f>
        <v>296860.132195802</v>
      </c>
      <c r="K17" s="22">
        <f t="shared" si="1"/>
        <v>0.17667226400226355</v>
      </c>
      <c r="L17" s="22">
        <f t="shared" si="2"/>
        <v>1.0419799946248531E-4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1401455.2618</v>
      </c>
      <c r="F18" s="25">
        <f>VLOOKUP(C18,RA!B22:I57,8,0)</f>
        <v>157907.8063</v>
      </c>
      <c r="G18" s="16">
        <f t="shared" si="0"/>
        <v>1243547.4554999999</v>
      </c>
      <c r="H18" s="27">
        <f>RA!J22</f>
        <v>11.2674168490535</v>
      </c>
      <c r="I18" s="20">
        <f>VLOOKUP(B18,RMS!B:D,3,FALSE)</f>
        <v>1401455.1715333301</v>
      </c>
      <c r="J18" s="21">
        <f>VLOOKUP(B18,RMS!B:E,4,FALSE)</f>
        <v>1243547.453</v>
      </c>
      <c r="K18" s="22">
        <f t="shared" si="1"/>
        <v>9.0266669867560267E-2</v>
      </c>
      <c r="L18" s="22">
        <f t="shared" si="2"/>
        <v>2.4999999441206455E-3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2856203.0833999999</v>
      </c>
      <c r="F19" s="25">
        <f>VLOOKUP(C19,RA!B23:I58,8,0)</f>
        <v>244482.04180000001</v>
      </c>
      <c r="G19" s="16">
        <f t="shared" si="0"/>
        <v>2611721.0416000001</v>
      </c>
      <c r="H19" s="27">
        <f>RA!J23</f>
        <v>8.5596869221557803</v>
      </c>
      <c r="I19" s="20">
        <f>VLOOKUP(B19,RMS!B:D,3,FALSE)</f>
        <v>2856204.0659461501</v>
      </c>
      <c r="J19" s="21">
        <f>VLOOKUP(B19,RMS!B:E,4,FALSE)</f>
        <v>2611721.0852820501</v>
      </c>
      <c r="K19" s="22">
        <f t="shared" si="1"/>
        <v>-0.9825461502186954</v>
      </c>
      <c r="L19" s="22">
        <f t="shared" si="2"/>
        <v>-4.3682049959897995E-2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281380.63520000002</v>
      </c>
      <c r="F20" s="25">
        <f>VLOOKUP(C20,RA!B24:I59,8,0)</f>
        <v>50215.931900000003</v>
      </c>
      <c r="G20" s="16">
        <f t="shared" si="0"/>
        <v>231164.70330000002</v>
      </c>
      <c r="H20" s="27">
        <f>RA!J24</f>
        <v>17.8462643189029</v>
      </c>
      <c r="I20" s="20">
        <f>VLOOKUP(B20,RMS!B:D,3,FALSE)</f>
        <v>281380.63530696603</v>
      </c>
      <c r="J20" s="21">
        <f>VLOOKUP(B20,RMS!B:E,4,FALSE)</f>
        <v>231164.69938649301</v>
      </c>
      <c r="K20" s="22">
        <f t="shared" si="1"/>
        <v>-1.0696600656956434E-4</v>
      </c>
      <c r="L20" s="22">
        <f t="shared" si="2"/>
        <v>3.9135070110205561E-3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243370.8683</v>
      </c>
      <c r="F21" s="25">
        <f>VLOOKUP(C21,RA!B25:I60,8,0)</f>
        <v>16172.917100000001</v>
      </c>
      <c r="G21" s="16">
        <f t="shared" si="0"/>
        <v>227197.95120000001</v>
      </c>
      <c r="H21" s="27">
        <f>RA!J25</f>
        <v>6.6453792160793297</v>
      </c>
      <c r="I21" s="20">
        <f>VLOOKUP(B21,RMS!B:D,3,FALSE)</f>
        <v>243370.86955040501</v>
      </c>
      <c r="J21" s="21">
        <f>VLOOKUP(B21,RMS!B:E,4,FALSE)</f>
        <v>227197.94232874201</v>
      </c>
      <c r="K21" s="22">
        <f t="shared" si="1"/>
        <v>-1.2504050100687891E-3</v>
      </c>
      <c r="L21" s="22">
        <f t="shared" si="2"/>
        <v>8.8712580036371946E-3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600727.35450000002</v>
      </c>
      <c r="F22" s="25">
        <f>VLOOKUP(C22,RA!B26:I61,8,0)</f>
        <v>129767.1284</v>
      </c>
      <c r="G22" s="16">
        <f t="shared" si="0"/>
        <v>470960.22610000003</v>
      </c>
      <c r="H22" s="27">
        <f>RA!J26</f>
        <v>21.601667949349199</v>
      </c>
      <c r="I22" s="20">
        <f>VLOOKUP(B22,RMS!B:D,3,FALSE)</f>
        <v>600727.339285644</v>
      </c>
      <c r="J22" s="21">
        <f>VLOOKUP(B22,RMS!B:E,4,FALSE)</f>
        <v>470960.17470275302</v>
      </c>
      <c r="K22" s="22">
        <f t="shared" si="1"/>
        <v>1.5214356011711061E-2</v>
      </c>
      <c r="L22" s="22">
        <f t="shared" si="2"/>
        <v>5.1397247007116675E-2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242893.00630000001</v>
      </c>
      <c r="F23" s="25">
        <f>VLOOKUP(C23,RA!B27:I62,8,0)</f>
        <v>74640.036500000002</v>
      </c>
      <c r="G23" s="16">
        <f t="shared" si="0"/>
        <v>168252.96980000002</v>
      </c>
      <c r="H23" s="27">
        <f>RA!J27</f>
        <v>30.7295947450258</v>
      </c>
      <c r="I23" s="20">
        <f>VLOOKUP(B23,RMS!B:D,3,FALSE)</f>
        <v>242893.04623098901</v>
      </c>
      <c r="J23" s="21">
        <f>VLOOKUP(B23,RMS!B:E,4,FALSE)</f>
        <v>168252.970858374</v>
      </c>
      <c r="K23" s="22">
        <f t="shared" si="1"/>
        <v>-3.9930989005370066E-2</v>
      </c>
      <c r="L23" s="22">
        <f t="shared" si="2"/>
        <v>-1.058373978594318E-3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854189.29610000004</v>
      </c>
      <c r="F24" s="25">
        <f>VLOOKUP(C24,RA!B28:I63,8,0)</f>
        <v>55655.931600000004</v>
      </c>
      <c r="G24" s="16">
        <f t="shared" si="0"/>
        <v>798533.36450000003</v>
      </c>
      <c r="H24" s="27">
        <f>RA!J28</f>
        <v>6.5156437635205799</v>
      </c>
      <c r="I24" s="20">
        <f>VLOOKUP(B24,RMS!B:D,3,FALSE)</f>
        <v>854189.29543893796</v>
      </c>
      <c r="J24" s="21">
        <f>VLOOKUP(B24,RMS!B:E,4,FALSE)</f>
        <v>798533.33623716806</v>
      </c>
      <c r="K24" s="22">
        <f t="shared" si="1"/>
        <v>6.6106207668781281E-4</v>
      </c>
      <c r="L24" s="22">
        <f t="shared" si="2"/>
        <v>2.8262831969186664E-2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649923.00060000003</v>
      </c>
      <c r="F25" s="25">
        <f>VLOOKUP(C25,RA!B29:I64,8,0)</f>
        <v>89091.483399999997</v>
      </c>
      <c r="G25" s="16">
        <f t="shared" si="0"/>
        <v>560831.5172</v>
      </c>
      <c r="H25" s="27">
        <f>RA!J29</f>
        <v>13.7080059203555</v>
      </c>
      <c r="I25" s="20">
        <f>VLOOKUP(B25,RMS!B:D,3,FALSE)</f>
        <v>649923.00014778797</v>
      </c>
      <c r="J25" s="21">
        <f>VLOOKUP(B25,RMS!B:E,4,FALSE)</f>
        <v>560831.50573518698</v>
      </c>
      <c r="K25" s="22">
        <f t="shared" si="1"/>
        <v>4.5221205800771713E-4</v>
      </c>
      <c r="L25" s="22">
        <f t="shared" si="2"/>
        <v>1.1464813025668263E-2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1225435.9412</v>
      </c>
      <c r="F26" s="25">
        <f>VLOOKUP(C26,RA!B30:I65,8,0)</f>
        <v>119302.08289999999</v>
      </c>
      <c r="G26" s="16">
        <f t="shared" si="0"/>
        <v>1106133.8583</v>
      </c>
      <c r="H26" s="27">
        <f>RA!J30</f>
        <v>9.7354809736667498</v>
      </c>
      <c r="I26" s="20">
        <f>VLOOKUP(B26,RMS!B:D,3,FALSE)</f>
        <v>1225435.9460902701</v>
      </c>
      <c r="J26" s="21">
        <f>VLOOKUP(B26,RMS!B:E,4,FALSE)</f>
        <v>1106133.8563870301</v>
      </c>
      <c r="K26" s="22">
        <f t="shared" si="1"/>
        <v>-4.8902700655162334E-3</v>
      </c>
      <c r="L26" s="22">
        <f t="shared" si="2"/>
        <v>1.9129698630422354E-3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878749.55590000004</v>
      </c>
      <c r="F27" s="25">
        <f>VLOOKUP(C27,RA!B31:I66,8,0)</f>
        <v>26088.4107</v>
      </c>
      <c r="G27" s="16">
        <f t="shared" si="0"/>
        <v>852661.14520000003</v>
      </c>
      <c r="H27" s="27">
        <f>RA!J31</f>
        <v>2.9688106838677899</v>
      </c>
      <c r="I27" s="20">
        <f>VLOOKUP(B27,RMS!B:D,3,FALSE)</f>
        <v>878749.43120265496</v>
      </c>
      <c r="J27" s="21">
        <f>VLOOKUP(B27,RMS!B:E,4,FALSE)</f>
        <v>852661.14701238903</v>
      </c>
      <c r="K27" s="22">
        <f t="shared" si="1"/>
        <v>0.12469734507612884</v>
      </c>
      <c r="L27" s="22">
        <f t="shared" si="2"/>
        <v>-1.8123890040442348E-3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134015.89739999999</v>
      </c>
      <c r="F28" s="25">
        <f>VLOOKUP(C28,RA!B32:I67,8,0)</f>
        <v>34945.714800000002</v>
      </c>
      <c r="G28" s="16">
        <f t="shared" si="0"/>
        <v>99070.182599999986</v>
      </c>
      <c r="H28" s="27">
        <f>RA!J32</f>
        <v>26.075798079161299</v>
      </c>
      <c r="I28" s="20">
        <f>VLOOKUP(B28,RMS!B:D,3,FALSE)</f>
        <v>134015.744061659</v>
      </c>
      <c r="J28" s="21">
        <f>VLOOKUP(B28,RMS!B:E,4,FALSE)</f>
        <v>99070.168673403401</v>
      </c>
      <c r="K28" s="22">
        <f t="shared" si="1"/>
        <v>0.15333834098419175</v>
      </c>
      <c r="L28" s="22">
        <f t="shared" si="2"/>
        <v>1.392659658449702E-2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135019.93890000001</v>
      </c>
      <c r="F31" s="25">
        <f>VLOOKUP(C31,RA!B35:I70,8,0)</f>
        <v>15786.4388</v>
      </c>
      <c r="G31" s="16">
        <f t="shared" si="0"/>
        <v>119233.5001</v>
      </c>
      <c r="H31" s="27">
        <f>RA!J35</f>
        <v>11.6919315240484</v>
      </c>
      <c r="I31" s="20">
        <f>VLOOKUP(B31,RMS!B:D,3,FALSE)</f>
        <v>135019.93830000001</v>
      </c>
      <c r="J31" s="21">
        <f>VLOOKUP(B31,RMS!B:E,4,FALSE)</f>
        <v>119233.4991</v>
      </c>
      <c r="K31" s="22">
        <f t="shared" si="1"/>
        <v>5.9999999939464033E-4</v>
      </c>
      <c r="L31" s="22">
        <f t="shared" si="2"/>
        <v>1.0000000038417056E-3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249354.70120000001</v>
      </c>
      <c r="F35" s="25">
        <f>VLOOKUP(C35,RA!B8:I74,8,0)</f>
        <v>12029.974700000001</v>
      </c>
      <c r="G35" s="16">
        <f t="shared" si="0"/>
        <v>237324.72650000002</v>
      </c>
      <c r="H35" s="27">
        <f>RA!J39</f>
        <v>4.8244427083614996</v>
      </c>
      <c r="I35" s="20">
        <f>VLOOKUP(B35,RMS!B:D,3,FALSE)</f>
        <v>249354.70085470099</v>
      </c>
      <c r="J35" s="21">
        <f>VLOOKUP(B35,RMS!B:E,4,FALSE)</f>
        <v>237324.726495726</v>
      </c>
      <c r="K35" s="22">
        <f t="shared" si="1"/>
        <v>3.4529902040958405E-4</v>
      </c>
      <c r="L35" s="22">
        <f t="shared" si="2"/>
        <v>4.2740139178931713E-6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753733.76139999996</v>
      </c>
      <c r="F36" s="25">
        <f>VLOOKUP(C36,RA!B8:I75,8,0)</f>
        <v>39510.9355</v>
      </c>
      <c r="G36" s="16">
        <f t="shared" si="0"/>
        <v>714222.82589999994</v>
      </c>
      <c r="H36" s="27">
        <f>RA!J40</f>
        <v>5.2420280904774099</v>
      </c>
      <c r="I36" s="20">
        <f>VLOOKUP(B36,RMS!B:D,3,FALSE)</f>
        <v>753733.75179059803</v>
      </c>
      <c r="J36" s="21">
        <f>VLOOKUP(B36,RMS!B:E,4,FALSE)</f>
        <v>714222.82096666703</v>
      </c>
      <c r="K36" s="22">
        <f t="shared" si="1"/>
        <v>9.6094019245356321E-3</v>
      </c>
      <c r="L36" s="22">
        <f t="shared" si="2"/>
        <v>4.9333329079672694E-3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12719.419</v>
      </c>
      <c r="F40" s="25">
        <f>VLOOKUP(C40,RA!B8:I78,8,0)</f>
        <v>1595.3443</v>
      </c>
      <c r="G40" s="16">
        <f t="shared" si="0"/>
        <v>11124.074699999999</v>
      </c>
      <c r="H40" s="27">
        <f>RA!J43</f>
        <v>0</v>
      </c>
      <c r="I40" s="20">
        <f>VLOOKUP(B40,RMS!B:D,3,FALSE)</f>
        <v>12719.418954693299</v>
      </c>
      <c r="J40" s="21">
        <f>VLOOKUP(B40,RMS!B:E,4,FALSE)</f>
        <v>11124.0746539596</v>
      </c>
      <c r="K40" s="22">
        <f t="shared" si="1"/>
        <v>4.5306700485525653E-5</v>
      </c>
      <c r="L40" s="22">
        <f t="shared" si="2"/>
        <v>4.6040398956392892E-5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28"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17701554.969700001</v>
      </c>
      <c r="E7" s="63">
        <v>22500303</v>
      </c>
      <c r="F7" s="64">
        <v>78.672518186532798</v>
      </c>
      <c r="G7" s="63">
        <v>12744962.7664</v>
      </c>
      <c r="H7" s="64">
        <v>38.890597753390402</v>
      </c>
      <c r="I7" s="63">
        <v>2000363.5459</v>
      </c>
      <c r="J7" s="64">
        <v>11.3004961955266</v>
      </c>
      <c r="K7" s="63">
        <v>1383509.2095000001</v>
      </c>
      <c r="L7" s="64">
        <v>10.855341320787501</v>
      </c>
      <c r="M7" s="64">
        <v>0.44586211075741999</v>
      </c>
      <c r="N7" s="63">
        <v>251683922.3831</v>
      </c>
      <c r="O7" s="63">
        <v>3418340594.1307998</v>
      </c>
      <c r="P7" s="63">
        <v>1042844</v>
      </c>
      <c r="Q7" s="63">
        <v>877642</v>
      </c>
      <c r="R7" s="64">
        <v>18.8233926817541</v>
      </c>
      <c r="S7" s="63">
        <v>16.974307729344002</v>
      </c>
      <c r="T7" s="63">
        <v>16.952308294612202</v>
      </c>
      <c r="U7" s="65">
        <v>0.12960431189660401</v>
      </c>
      <c r="V7" s="53"/>
      <c r="W7" s="53"/>
    </row>
    <row r="8" spans="1:23" ht="14.25" thickBot="1" x14ac:dyDescent="0.2">
      <c r="A8" s="48">
        <v>41804</v>
      </c>
      <c r="B8" s="51" t="s">
        <v>6</v>
      </c>
      <c r="C8" s="52"/>
      <c r="D8" s="66">
        <v>629345.59340000001</v>
      </c>
      <c r="E8" s="66">
        <v>642060</v>
      </c>
      <c r="F8" s="67">
        <v>98.019747905180196</v>
      </c>
      <c r="G8" s="66">
        <v>441348.55070000002</v>
      </c>
      <c r="H8" s="67">
        <v>42.596048497684599</v>
      </c>
      <c r="I8" s="66">
        <v>135497.60579999999</v>
      </c>
      <c r="J8" s="67">
        <v>21.529920479459101</v>
      </c>
      <c r="K8" s="66">
        <v>80731.017800000001</v>
      </c>
      <c r="L8" s="67">
        <v>18.291895979256498</v>
      </c>
      <c r="M8" s="67">
        <v>0.67838347010162403</v>
      </c>
      <c r="N8" s="66">
        <v>8285677.7675999999</v>
      </c>
      <c r="O8" s="66">
        <v>130860945.2359</v>
      </c>
      <c r="P8" s="66">
        <v>29073</v>
      </c>
      <c r="Q8" s="66">
        <v>22614</v>
      </c>
      <c r="R8" s="67">
        <v>28.561952772618699</v>
      </c>
      <c r="S8" s="66">
        <v>21.647081257524199</v>
      </c>
      <c r="T8" s="66">
        <v>27.5383435659326</v>
      </c>
      <c r="U8" s="68">
        <v>-27.2150422420609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121736.31759999999</v>
      </c>
      <c r="E9" s="66">
        <v>138318</v>
      </c>
      <c r="F9" s="67">
        <v>88.011912838531501</v>
      </c>
      <c r="G9" s="66">
        <v>64699.330999999998</v>
      </c>
      <c r="H9" s="67">
        <v>88.156995935552999</v>
      </c>
      <c r="I9" s="66">
        <v>27267.564999999999</v>
      </c>
      <c r="J9" s="67">
        <v>22.398874499880598</v>
      </c>
      <c r="K9" s="66">
        <v>13401.650100000001</v>
      </c>
      <c r="L9" s="67">
        <v>20.713738291977101</v>
      </c>
      <c r="M9" s="67">
        <v>1.0346423609433</v>
      </c>
      <c r="N9" s="66">
        <v>1445266.3722000001</v>
      </c>
      <c r="O9" s="66">
        <v>22027269.364799999</v>
      </c>
      <c r="P9" s="66">
        <v>6921</v>
      </c>
      <c r="Q9" s="66">
        <v>4445</v>
      </c>
      <c r="R9" s="67">
        <v>55.703037120360001</v>
      </c>
      <c r="S9" s="66">
        <v>17.5894115879208</v>
      </c>
      <c r="T9" s="66">
        <v>16.790059415073099</v>
      </c>
      <c r="U9" s="68">
        <v>4.5445077503141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183669.15979999999</v>
      </c>
      <c r="E10" s="66">
        <v>283877</v>
      </c>
      <c r="F10" s="67">
        <v>64.700260958090993</v>
      </c>
      <c r="G10" s="66">
        <v>102949.4635</v>
      </c>
      <c r="H10" s="67">
        <v>78.4071072891021</v>
      </c>
      <c r="I10" s="66">
        <v>52860.3413</v>
      </c>
      <c r="J10" s="67">
        <v>28.780194430878002</v>
      </c>
      <c r="K10" s="66">
        <v>19461.193800000001</v>
      </c>
      <c r="L10" s="67">
        <v>18.903637899968299</v>
      </c>
      <c r="M10" s="67">
        <v>1.7161921228080099</v>
      </c>
      <c r="N10" s="66">
        <v>3189686.6686</v>
      </c>
      <c r="O10" s="66">
        <v>33303482.869100001</v>
      </c>
      <c r="P10" s="66">
        <v>99084</v>
      </c>
      <c r="Q10" s="66">
        <v>81841</v>
      </c>
      <c r="R10" s="67">
        <v>21.068901895138101</v>
      </c>
      <c r="S10" s="66">
        <v>1.85367122643414</v>
      </c>
      <c r="T10" s="66">
        <v>1.4014487885045399</v>
      </c>
      <c r="U10" s="68">
        <v>24.396043455857399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92481.446299999996</v>
      </c>
      <c r="E11" s="66">
        <v>84359</v>
      </c>
      <c r="F11" s="67">
        <v>109.62842885761999</v>
      </c>
      <c r="G11" s="66">
        <v>55209.0933</v>
      </c>
      <c r="H11" s="67">
        <v>67.511257244284494</v>
      </c>
      <c r="I11" s="66">
        <v>11202.3853</v>
      </c>
      <c r="J11" s="67">
        <v>12.1131164662592</v>
      </c>
      <c r="K11" s="66">
        <v>11431.2376</v>
      </c>
      <c r="L11" s="67">
        <v>20.7053528988131</v>
      </c>
      <c r="M11" s="67">
        <v>-2.0019905806174999E-2</v>
      </c>
      <c r="N11" s="66">
        <v>1197884.3766000001</v>
      </c>
      <c r="O11" s="66">
        <v>13996811.990800001</v>
      </c>
      <c r="P11" s="66">
        <v>4574</v>
      </c>
      <c r="Q11" s="66">
        <v>3610</v>
      </c>
      <c r="R11" s="67">
        <v>26.703601108033201</v>
      </c>
      <c r="S11" s="66">
        <v>20.218943222562299</v>
      </c>
      <c r="T11" s="66">
        <v>21.8326514404432</v>
      </c>
      <c r="U11" s="68">
        <v>-7.9811699361228996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294806.92930000002</v>
      </c>
      <c r="E12" s="66">
        <v>311383</v>
      </c>
      <c r="F12" s="67">
        <v>94.676629520558294</v>
      </c>
      <c r="G12" s="66">
        <v>180672.26620000001</v>
      </c>
      <c r="H12" s="67">
        <v>63.172209825306297</v>
      </c>
      <c r="I12" s="66">
        <v>53141.411099999998</v>
      </c>
      <c r="J12" s="67">
        <v>18.025835154614899</v>
      </c>
      <c r="K12" s="66">
        <v>6106.4304000000002</v>
      </c>
      <c r="L12" s="67">
        <v>3.37983827204576</v>
      </c>
      <c r="M12" s="67">
        <v>7.7025328414453096</v>
      </c>
      <c r="N12" s="66">
        <v>4257497.7214000002</v>
      </c>
      <c r="O12" s="66">
        <v>41714887.741700001</v>
      </c>
      <c r="P12" s="66">
        <v>3284</v>
      </c>
      <c r="Q12" s="66">
        <v>2671</v>
      </c>
      <c r="R12" s="67">
        <v>22.9502059153875</v>
      </c>
      <c r="S12" s="66">
        <v>89.770684926918406</v>
      </c>
      <c r="T12" s="66">
        <v>81.308803706476994</v>
      </c>
      <c r="U12" s="68">
        <v>9.4261074507008207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418289.42389999999</v>
      </c>
      <c r="E13" s="66">
        <v>334183</v>
      </c>
      <c r="F13" s="67">
        <v>125.167774512767</v>
      </c>
      <c r="G13" s="66">
        <v>220006.33170000001</v>
      </c>
      <c r="H13" s="67">
        <v>90.126084403051806</v>
      </c>
      <c r="I13" s="66">
        <v>70951.344800000006</v>
      </c>
      <c r="J13" s="67">
        <v>16.962261234929599</v>
      </c>
      <c r="K13" s="66">
        <v>53478.640700000004</v>
      </c>
      <c r="L13" s="67">
        <v>24.307773456685499</v>
      </c>
      <c r="M13" s="67">
        <v>0.32672304066247498</v>
      </c>
      <c r="N13" s="66">
        <v>4905269.4463</v>
      </c>
      <c r="O13" s="66">
        <v>65304977.098099999</v>
      </c>
      <c r="P13" s="66">
        <v>13573</v>
      </c>
      <c r="Q13" s="66">
        <v>12224</v>
      </c>
      <c r="R13" s="67">
        <v>11.035667539266999</v>
      </c>
      <c r="S13" s="66">
        <v>30.817757599646399</v>
      </c>
      <c r="T13" s="66">
        <v>37.914902413285297</v>
      </c>
      <c r="U13" s="68">
        <v>-23.029400470462601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198325.09460000001</v>
      </c>
      <c r="E14" s="66">
        <v>191239</v>
      </c>
      <c r="F14" s="67">
        <v>103.705360622049</v>
      </c>
      <c r="G14" s="66">
        <v>127970.6336</v>
      </c>
      <c r="H14" s="67">
        <v>54.977035762679897</v>
      </c>
      <c r="I14" s="66">
        <v>30619.3053</v>
      </c>
      <c r="J14" s="67">
        <v>15.438946524521199</v>
      </c>
      <c r="K14" s="66">
        <v>15945.2358</v>
      </c>
      <c r="L14" s="67">
        <v>12.4600741212553</v>
      </c>
      <c r="M14" s="67">
        <v>0.92027924102571101</v>
      </c>
      <c r="N14" s="66">
        <v>2684410.2508</v>
      </c>
      <c r="O14" s="66">
        <v>30048823.466600001</v>
      </c>
      <c r="P14" s="66">
        <v>3338</v>
      </c>
      <c r="Q14" s="66">
        <v>2721</v>
      </c>
      <c r="R14" s="67">
        <v>22.675486953326001</v>
      </c>
      <c r="S14" s="66">
        <v>59.414348292390699</v>
      </c>
      <c r="T14" s="66">
        <v>56.197351855935302</v>
      </c>
      <c r="U14" s="68">
        <v>5.4145110211826504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193308.06690000001</v>
      </c>
      <c r="E15" s="66">
        <v>132585</v>
      </c>
      <c r="F15" s="67">
        <v>145.79934902138299</v>
      </c>
      <c r="G15" s="66">
        <v>82309.606599999999</v>
      </c>
      <c r="H15" s="67">
        <v>134.85480600025099</v>
      </c>
      <c r="I15" s="66">
        <v>33201.162600000003</v>
      </c>
      <c r="J15" s="67">
        <v>17.175259745976</v>
      </c>
      <c r="K15" s="66">
        <v>19097.651999999998</v>
      </c>
      <c r="L15" s="67">
        <v>23.202215134873502</v>
      </c>
      <c r="M15" s="67">
        <v>0.73849448089220604</v>
      </c>
      <c r="N15" s="66">
        <v>2238870.7541</v>
      </c>
      <c r="O15" s="66">
        <v>23490464.978500001</v>
      </c>
      <c r="P15" s="66">
        <v>7800</v>
      </c>
      <c r="Q15" s="66">
        <v>7488</v>
      </c>
      <c r="R15" s="67">
        <v>4.1666666666666696</v>
      </c>
      <c r="S15" s="66">
        <v>24.783085499999999</v>
      </c>
      <c r="T15" s="66">
        <v>26.944211752136798</v>
      </c>
      <c r="U15" s="68">
        <v>-8.7201662284413697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957316.80819999997</v>
      </c>
      <c r="E16" s="66">
        <v>1159010</v>
      </c>
      <c r="F16" s="67">
        <v>82.597804005142294</v>
      </c>
      <c r="G16" s="66">
        <v>667632.90919999999</v>
      </c>
      <c r="H16" s="67">
        <v>43.389697393305198</v>
      </c>
      <c r="I16" s="66">
        <v>25472.326000000001</v>
      </c>
      <c r="J16" s="67">
        <v>2.6608042167247099</v>
      </c>
      <c r="K16" s="66">
        <v>17767.814399999999</v>
      </c>
      <c r="L16" s="67">
        <v>2.6613149464562098</v>
      </c>
      <c r="M16" s="67">
        <v>0.43362179649963001</v>
      </c>
      <c r="N16" s="66">
        <v>13953709.740900001</v>
      </c>
      <c r="O16" s="66">
        <v>172817139.09959999</v>
      </c>
      <c r="P16" s="66">
        <v>63749</v>
      </c>
      <c r="Q16" s="66">
        <v>49907</v>
      </c>
      <c r="R16" s="67">
        <v>27.735588194040901</v>
      </c>
      <c r="S16" s="66">
        <v>15.0169698065852</v>
      </c>
      <c r="T16" s="66">
        <v>14.7549614883684</v>
      </c>
      <c r="U16" s="68">
        <v>1.7447482520870601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591886.81559999997</v>
      </c>
      <c r="E17" s="66">
        <v>419572</v>
      </c>
      <c r="F17" s="67">
        <v>141.069188506383</v>
      </c>
      <c r="G17" s="66">
        <v>363155.0503</v>
      </c>
      <c r="H17" s="67">
        <v>62.984602612863597</v>
      </c>
      <c r="I17" s="66">
        <v>64486.576399999998</v>
      </c>
      <c r="J17" s="67">
        <v>10.895085800252099</v>
      </c>
      <c r="K17" s="66">
        <v>52411.144500000002</v>
      </c>
      <c r="L17" s="67">
        <v>14.432167322663799</v>
      </c>
      <c r="M17" s="67">
        <v>0.230398172281851</v>
      </c>
      <c r="N17" s="66">
        <v>12625781.2841</v>
      </c>
      <c r="O17" s="66">
        <v>181290705.164</v>
      </c>
      <c r="P17" s="66">
        <v>16444</v>
      </c>
      <c r="Q17" s="66">
        <v>14594</v>
      </c>
      <c r="R17" s="67">
        <v>12.676442373578199</v>
      </c>
      <c r="S17" s="66">
        <v>35.994089978107503</v>
      </c>
      <c r="T17" s="66">
        <v>34.089602000822303</v>
      </c>
      <c r="U17" s="68">
        <v>5.2911130089512302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1846575.2222</v>
      </c>
      <c r="E18" s="66">
        <v>2176821</v>
      </c>
      <c r="F18" s="67">
        <v>84.828987877276106</v>
      </c>
      <c r="G18" s="66">
        <v>1181362.5874000001</v>
      </c>
      <c r="H18" s="67">
        <v>56.308930204403403</v>
      </c>
      <c r="I18" s="66">
        <v>250955.5129</v>
      </c>
      <c r="J18" s="67">
        <v>13.5903216875732</v>
      </c>
      <c r="K18" s="66">
        <v>168830.3536</v>
      </c>
      <c r="L18" s="67">
        <v>14.291154587142501</v>
      </c>
      <c r="M18" s="67">
        <v>0.48643598469605998</v>
      </c>
      <c r="N18" s="66">
        <v>24760818.372699998</v>
      </c>
      <c r="O18" s="66">
        <v>434945127.90249997</v>
      </c>
      <c r="P18" s="66">
        <v>97998</v>
      </c>
      <c r="Q18" s="66">
        <v>76807</v>
      </c>
      <c r="R18" s="67">
        <v>27.589933209212699</v>
      </c>
      <c r="S18" s="66">
        <v>18.8429888589563</v>
      </c>
      <c r="T18" s="66">
        <v>19.320331044045499</v>
      </c>
      <c r="U18" s="68">
        <v>-2.5332615152626001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473544.63689999998</v>
      </c>
      <c r="E19" s="66">
        <v>635723</v>
      </c>
      <c r="F19" s="67">
        <v>74.489146515070303</v>
      </c>
      <c r="G19" s="66">
        <v>527432.40489999996</v>
      </c>
      <c r="H19" s="67">
        <v>-10.216999846685001</v>
      </c>
      <c r="I19" s="66">
        <v>57199.0726</v>
      </c>
      <c r="J19" s="67">
        <v>12.0789188901909</v>
      </c>
      <c r="K19" s="66">
        <v>29869.3537</v>
      </c>
      <c r="L19" s="67">
        <v>5.6631624114303598</v>
      </c>
      <c r="M19" s="67">
        <v>0.91497523429842398</v>
      </c>
      <c r="N19" s="66">
        <v>8579760.6107000001</v>
      </c>
      <c r="O19" s="66">
        <v>138977043.61759999</v>
      </c>
      <c r="P19" s="66">
        <v>10376</v>
      </c>
      <c r="Q19" s="66">
        <v>8550</v>
      </c>
      <c r="R19" s="67">
        <v>21.356725146198801</v>
      </c>
      <c r="S19" s="66">
        <v>45.638457681187397</v>
      </c>
      <c r="T19" s="66">
        <v>45.808159859649102</v>
      </c>
      <c r="U19" s="68">
        <v>-0.37184030110579702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844694.06110000005</v>
      </c>
      <c r="E20" s="66">
        <v>1233806</v>
      </c>
      <c r="F20" s="67">
        <v>68.462469877760398</v>
      </c>
      <c r="G20" s="66">
        <v>598059.36399999994</v>
      </c>
      <c r="H20" s="67">
        <v>41.239166535314098</v>
      </c>
      <c r="I20" s="66">
        <v>80773.217699999994</v>
      </c>
      <c r="J20" s="67">
        <v>9.5624228249945702</v>
      </c>
      <c r="K20" s="66">
        <v>42171.506399999998</v>
      </c>
      <c r="L20" s="67">
        <v>7.05139137324836</v>
      </c>
      <c r="M20" s="67">
        <v>0.91535054341810296</v>
      </c>
      <c r="N20" s="66">
        <v>12356128.962200001</v>
      </c>
      <c r="O20" s="66">
        <v>195914475.05739999</v>
      </c>
      <c r="P20" s="66">
        <v>38515</v>
      </c>
      <c r="Q20" s="66">
        <v>32485</v>
      </c>
      <c r="R20" s="67">
        <v>18.562413421579201</v>
      </c>
      <c r="S20" s="66">
        <v>21.931560719200299</v>
      </c>
      <c r="T20" s="66">
        <v>22.844635671848501</v>
      </c>
      <c r="U20" s="68">
        <v>-4.1632921812485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336403.6727</v>
      </c>
      <c r="E21" s="66">
        <v>435516</v>
      </c>
      <c r="F21" s="67">
        <v>77.242551984312897</v>
      </c>
      <c r="G21" s="66">
        <v>242458.51139999999</v>
      </c>
      <c r="H21" s="67">
        <v>38.7469017926174</v>
      </c>
      <c r="I21" s="66">
        <v>39543.540399999998</v>
      </c>
      <c r="J21" s="67">
        <v>11.7547885499052</v>
      </c>
      <c r="K21" s="66">
        <v>32502.0049</v>
      </c>
      <c r="L21" s="67">
        <v>13.405182071079899</v>
      </c>
      <c r="M21" s="67">
        <v>0.21664926584267399</v>
      </c>
      <c r="N21" s="66">
        <v>4383245.6189000001</v>
      </c>
      <c r="O21" s="66">
        <v>79497822.776500002</v>
      </c>
      <c r="P21" s="66">
        <v>31724</v>
      </c>
      <c r="Q21" s="66">
        <v>25841</v>
      </c>
      <c r="R21" s="67">
        <v>22.766146820943501</v>
      </c>
      <c r="S21" s="66">
        <v>10.6040749180431</v>
      </c>
      <c r="T21" s="66">
        <v>10.509105789249601</v>
      </c>
      <c r="U21" s="68">
        <v>0.89559088866759295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1401455.2618</v>
      </c>
      <c r="E22" s="66">
        <v>1521015</v>
      </c>
      <c r="F22" s="67">
        <v>92.139476717849604</v>
      </c>
      <c r="G22" s="66">
        <v>1112705.2953000001</v>
      </c>
      <c r="H22" s="67">
        <v>25.950264433867801</v>
      </c>
      <c r="I22" s="66">
        <v>157907.8063</v>
      </c>
      <c r="J22" s="67">
        <v>11.2674168490535</v>
      </c>
      <c r="K22" s="66">
        <v>90578.05</v>
      </c>
      <c r="L22" s="67">
        <v>8.1403450116213403</v>
      </c>
      <c r="M22" s="67">
        <v>0.74333413337999699</v>
      </c>
      <c r="N22" s="66">
        <v>20377407.936799999</v>
      </c>
      <c r="O22" s="66">
        <v>236345116.29049999</v>
      </c>
      <c r="P22" s="66">
        <v>85970</v>
      </c>
      <c r="Q22" s="66">
        <v>67964</v>
      </c>
      <c r="R22" s="67">
        <v>26.493437702312999</v>
      </c>
      <c r="S22" s="66">
        <v>16.301678048156301</v>
      </c>
      <c r="T22" s="66">
        <v>16.294836235359899</v>
      </c>
      <c r="U22" s="68">
        <v>4.1969990918888998E-2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2856203.0833999999</v>
      </c>
      <c r="E23" s="66">
        <v>3207099</v>
      </c>
      <c r="F23" s="67">
        <v>89.058775030019305</v>
      </c>
      <c r="G23" s="66">
        <v>2170519.5819000001</v>
      </c>
      <c r="H23" s="67">
        <v>31.5907539935565</v>
      </c>
      <c r="I23" s="66">
        <v>244482.04180000001</v>
      </c>
      <c r="J23" s="67">
        <v>8.5596869221557803</v>
      </c>
      <c r="K23" s="66">
        <v>233632.51180000001</v>
      </c>
      <c r="L23" s="67">
        <v>10.763897904827299</v>
      </c>
      <c r="M23" s="67">
        <v>4.6438442648289002E-2</v>
      </c>
      <c r="N23" s="66">
        <v>40795439.5528</v>
      </c>
      <c r="O23" s="66">
        <v>480106715.43400002</v>
      </c>
      <c r="P23" s="66">
        <v>97433</v>
      </c>
      <c r="Q23" s="66">
        <v>82659</v>
      </c>
      <c r="R23" s="67">
        <v>17.873431810208199</v>
      </c>
      <c r="S23" s="66">
        <v>29.3145349460655</v>
      </c>
      <c r="T23" s="66">
        <v>30.094120261556501</v>
      </c>
      <c r="U23" s="68">
        <v>-2.6593814874612298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281380.63520000002</v>
      </c>
      <c r="E24" s="66">
        <v>342359</v>
      </c>
      <c r="F24" s="67">
        <v>82.188765360338095</v>
      </c>
      <c r="G24" s="66">
        <v>198851.1079</v>
      </c>
      <c r="H24" s="67">
        <v>41.503177010964002</v>
      </c>
      <c r="I24" s="66">
        <v>50215.931900000003</v>
      </c>
      <c r="J24" s="67">
        <v>17.8462643189029</v>
      </c>
      <c r="K24" s="66">
        <v>31620.369900000002</v>
      </c>
      <c r="L24" s="67">
        <v>15.9015306647934</v>
      </c>
      <c r="M24" s="67">
        <v>0.58808806028546801</v>
      </c>
      <c r="N24" s="66">
        <v>3915575.5433</v>
      </c>
      <c r="O24" s="66">
        <v>53869479.4287</v>
      </c>
      <c r="P24" s="66">
        <v>30465</v>
      </c>
      <c r="Q24" s="66">
        <v>25092</v>
      </c>
      <c r="R24" s="67">
        <v>21.413199426111898</v>
      </c>
      <c r="S24" s="66">
        <v>9.2361935073034598</v>
      </c>
      <c r="T24" s="66">
        <v>9.0025152399171091</v>
      </c>
      <c r="U24" s="68">
        <v>2.5300278431972698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243370.8683</v>
      </c>
      <c r="E25" s="66">
        <v>278728</v>
      </c>
      <c r="F25" s="67">
        <v>87.314826031112801</v>
      </c>
      <c r="G25" s="66">
        <v>137609.70019999999</v>
      </c>
      <c r="H25" s="67">
        <v>76.855896020620804</v>
      </c>
      <c r="I25" s="66">
        <v>16172.917100000001</v>
      </c>
      <c r="J25" s="67">
        <v>6.6453792160793297</v>
      </c>
      <c r="K25" s="66">
        <v>15363.019899999999</v>
      </c>
      <c r="L25" s="67">
        <v>11.1641983651382</v>
      </c>
      <c r="M25" s="67">
        <v>5.2717317641436001E-2</v>
      </c>
      <c r="N25" s="66">
        <v>3190738.6515000002</v>
      </c>
      <c r="O25" s="66">
        <v>53318754.477499999</v>
      </c>
      <c r="P25" s="66">
        <v>19843</v>
      </c>
      <c r="Q25" s="66">
        <v>16448</v>
      </c>
      <c r="R25" s="67">
        <v>20.640807392996098</v>
      </c>
      <c r="S25" s="66">
        <v>12.264822269818101</v>
      </c>
      <c r="T25" s="66">
        <v>11.8815245500973</v>
      </c>
      <c r="U25" s="68">
        <v>3.12517956875769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600727.35450000002</v>
      </c>
      <c r="E26" s="66">
        <v>617950</v>
      </c>
      <c r="F26" s="67">
        <v>97.212938668177102</v>
      </c>
      <c r="G26" s="66">
        <v>406646.8566</v>
      </c>
      <c r="H26" s="67">
        <v>47.727037538841302</v>
      </c>
      <c r="I26" s="66">
        <v>129767.1284</v>
      </c>
      <c r="J26" s="67">
        <v>21.601667949349199</v>
      </c>
      <c r="K26" s="66">
        <v>91016.163799999995</v>
      </c>
      <c r="L26" s="67">
        <v>22.3821141914121</v>
      </c>
      <c r="M26" s="67">
        <v>0.42575915070593201</v>
      </c>
      <c r="N26" s="66">
        <v>8638001.5634000003</v>
      </c>
      <c r="O26" s="66">
        <v>111214108.9738</v>
      </c>
      <c r="P26" s="66">
        <v>45438</v>
      </c>
      <c r="Q26" s="66">
        <v>39037</v>
      </c>
      <c r="R26" s="67">
        <v>16.397264134026699</v>
      </c>
      <c r="S26" s="66">
        <v>13.2208141753598</v>
      </c>
      <c r="T26" s="66">
        <v>14.6729689115455</v>
      </c>
      <c r="U26" s="68">
        <v>-10.9838525594896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242893.00630000001</v>
      </c>
      <c r="E27" s="66">
        <v>337135</v>
      </c>
      <c r="F27" s="67">
        <v>72.046214810090902</v>
      </c>
      <c r="G27" s="66">
        <v>163294.0466</v>
      </c>
      <c r="H27" s="67">
        <v>48.745781831828303</v>
      </c>
      <c r="I27" s="66">
        <v>74640.036500000002</v>
      </c>
      <c r="J27" s="67">
        <v>30.7295947450258</v>
      </c>
      <c r="K27" s="66">
        <v>45789.156199999998</v>
      </c>
      <c r="L27" s="67">
        <v>28.040921976882402</v>
      </c>
      <c r="M27" s="67">
        <v>0.63008106491379301</v>
      </c>
      <c r="N27" s="66">
        <v>3288076.3591999998</v>
      </c>
      <c r="O27" s="66">
        <v>46598058.613399997</v>
      </c>
      <c r="P27" s="66">
        <v>35735</v>
      </c>
      <c r="Q27" s="66">
        <v>30017</v>
      </c>
      <c r="R27" s="67">
        <v>19.049205450244902</v>
      </c>
      <c r="S27" s="66">
        <v>6.7970618805093101</v>
      </c>
      <c r="T27" s="66">
        <v>6.6038521737681997</v>
      </c>
      <c r="U27" s="68">
        <v>2.8425474144223899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854189.29610000004</v>
      </c>
      <c r="E28" s="66">
        <v>1143766</v>
      </c>
      <c r="F28" s="67">
        <v>74.682172411140002</v>
      </c>
      <c r="G28" s="66">
        <v>607987.82209999999</v>
      </c>
      <c r="H28" s="67">
        <v>40.494474568522797</v>
      </c>
      <c r="I28" s="66">
        <v>55655.931600000004</v>
      </c>
      <c r="J28" s="67">
        <v>6.5156437635205799</v>
      </c>
      <c r="K28" s="66">
        <v>30220.2863</v>
      </c>
      <c r="L28" s="67">
        <v>4.9705413828222103</v>
      </c>
      <c r="M28" s="67">
        <v>0.84167453105829804</v>
      </c>
      <c r="N28" s="66">
        <v>10908738.1162</v>
      </c>
      <c r="O28" s="66">
        <v>158858794.1656</v>
      </c>
      <c r="P28" s="66">
        <v>47593</v>
      </c>
      <c r="Q28" s="66">
        <v>41527</v>
      </c>
      <c r="R28" s="67">
        <v>14.6073638837383</v>
      </c>
      <c r="S28" s="66">
        <v>17.947792660685401</v>
      </c>
      <c r="T28" s="66">
        <v>17.0472076046909</v>
      </c>
      <c r="U28" s="68">
        <v>5.0178039886052304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649923.00060000003</v>
      </c>
      <c r="E29" s="66">
        <v>788412</v>
      </c>
      <c r="F29" s="67">
        <v>82.434437908098801</v>
      </c>
      <c r="G29" s="66">
        <v>484927.31060000003</v>
      </c>
      <c r="H29" s="67">
        <v>34.024829369962902</v>
      </c>
      <c r="I29" s="66">
        <v>89091.483399999997</v>
      </c>
      <c r="J29" s="67">
        <v>13.7080059203555</v>
      </c>
      <c r="K29" s="66">
        <v>82512.8217</v>
      </c>
      <c r="L29" s="67">
        <v>17.015503127243299</v>
      </c>
      <c r="M29" s="67">
        <v>7.9728962898864997E-2</v>
      </c>
      <c r="N29" s="66">
        <v>7837454.6064999998</v>
      </c>
      <c r="O29" s="66">
        <v>116067595.98289999</v>
      </c>
      <c r="P29" s="66">
        <v>102204</v>
      </c>
      <c r="Q29" s="66">
        <v>95618</v>
      </c>
      <c r="R29" s="67">
        <v>6.8878244681963601</v>
      </c>
      <c r="S29" s="66">
        <v>6.3590759715862397</v>
      </c>
      <c r="T29" s="66">
        <v>5.7485765797234798</v>
      </c>
      <c r="U29" s="68">
        <v>9.6004418659346697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1225435.9412</v>
      </c>
      <c r="E30" s="66">
        <v>1758428</v>
      </c>
      <c r="F30" s="67">
        <v>69.689287317990903</v>
      </c>
      <c r="G30" s="66">
        <v>1081077.7165000001</v>
      </c>
      <c r="H30" s="67">
        <v>13.3531773430093</v>
      </c>
      <c r="I30" s="66">
        <v>119302.08289999999</v>
      </c>
      <c r="J30" s="67">
        <v>9.7354809736667498</v>
      </c>
      <c r="K30" s="66">
        <v>140741.36970000001</v>
      </c>
      <c r="L30" s="67">
        <v>13.0186172142787</v>
      </c>
      <c r="M30" s="67">
        <v>-0.15233109387594701</v>
      </c>
      <c r="N30" s="66">
        <v>18287901.113899998</v>
      </c>
      <c r="O30" s="66">
        <v>207803658.2502</v>
      </c>
      <c r="P30" s="66">
        <v>73261</v>
      </c>
      <c r="Q30" s="66">
        <v>64230</v>
      </c>
      <c r="R30" s="67">
        <v>14.060407909076799</v>
      </c>
      <c r="S30" s="66">
        <v>16.726989000969098</v>
      </c>
      <c r="T30" s="66">
        <v>16.834593054647399</v>
      </c>
      <c r="U30" s="68">
        <v>-0.64329601503290401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878749.55590000004</v>
      </c>
      <c r="E31" s="66">
        <v>1617110</v>
      </c>
      <c r="F31" s="67">
        <v>54.340740945266603</v>
      </c>
      <c r="G31" s="66">
        <v>627299.93680000002</v>
      </c>
      <c r="H31" s="67">
        <v>40.084432398112703</v>
      </c>
      <c r="I31" s="66">
        <v>26088.4107</v>
      </c>
      <c r="J31" s="67">
        <v>2.9688106838677899</v>
      </c>
      <c r="K31" s="66">
        <v>-12182.7179</v>
      </c>
      <c r="L31" s="67">
        <v>-1.9420881758966599</v>
      </c>
      <c r="M31" s="67">
        <v>-3.1414277925617902</v>
      </c>
      <c r="N31" s="66">
        <v>13479590.574899999</v>
      </c>
      <c r="O31" s="66">
        <v>183393336.44800001</v>
      </c>
      <c r="P31" s="66">
        <v>36444</v>
      </c>
      <c r="Q31" s="66">
        <v>33621</v>
      </c>
      <c r="R31" s="67">
        <v>8.3965378781119</v>
      </c>
      <c r="S31" s="66">
        <v>24.112324549994501</v>
      </c>
      <c r="T31" s="66">
        <v>21.4894538859641</v>
      </c>
      <c r="U31" s="68">
        <v>10.8777179843947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134015.89739999999</v>
      </c>
      <c r="E32" s="66">
        <v>217925</v>
      </c>
      <c r="F32" s="67">
        <v>61.496339291040499</v>
      </c>
      <c r="G32" s="66">
        <v>96239.343699999998</v>
      </c>
      <c r="H32" s="67">
        <v>39.252713337030002</v>
      </c>
      <c r="I32" s="66">
        <v>34945.714800000002</v>
      </c>
      <c r="J32" s="67">
        <v>26.075798079161299</v>
      </c>
      <c r="K32" s="66">
        <v>22261.272000000001</v>
      </c>
      <c r="L32" s="67">
        <v>23.1311552470614</v>
      </c>
      <c r="M32" s="67">
        <v>0.56979865301497601</v>
      </c>
      <c r="N32" s="66">
        <v>2534467.1735999999</v>
      </c>
      <c r="O32" s="66">
        <v>27874379.127599999</v>
      </c>
      <c r="P32" s="66">
        <v>27458</v>
      </c>
      <c r="Q32" s="66">
        <v>23423</v>
      </c>
      <c r="R32" s="67">
        <v>17.226657558809698</v>
      </c>
      <c r="S32" s="66">
        <v>4.8807596110423201</v>
      </c>
      <c r="T32" s="66">
        <v>4.6228330487128</v>
      </c>
      <c r="U32" s="68">
        <v>5.2845577919055602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-8.8886000000000003</v>
      </c>
      <c r="H33" s="69"/>
      <c r="I33" s="69"/>
      <c r="J33" s="69"/>
      <c r="K33" s="66">
        <v>-0.74570000000000003</v>
      </c>
      <c r="L33" s="67">
        <v>8.3893976554237994</v>
      </c>
      <c r="M33" s="69"/>
      <c r="N33" s="66">
        <v>13.805300000000001</v>
      </c>
      <c r="O33" s="66">
        <v>4827.0679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135019.93890000001</v>
      </c>
      <c r="E35" s="66">
        <v>133561</v>
      </c>
      <c r="F35" s="67">
        <v>101.092339006147</v>
      </c>
      <c r="G35" s="66">
        <v>49469.222399999999</v>
      </c>
      <c r="H35" s="67">
        <v>172.93725744918899</v>
      </c>
      <c r="I35" s="66">
        <v>15786.4388</v>
      </c>
      <c r="J35" s="67">
        <v>11.6919315240484</v>
      </c>
      <c r="K35" s="66">
        <v>7019.9097000000002</v>
      </c>
      <c r="L35" s="67">
        <v>14.19045895494</v>
      </c>
      <c r="M35" s="67">
        <v>1.2488093828329401</v>
      </c>
      <c r="N35" s="66">
        <v>1622132.3622000001</v>
      </c>
      <c r="O35" s="66">
        <v>28958357.5295</v>
      </c>
      <c r="P35" s="66">
        <v>10685</v>
      </c>
      <c r="Q35" s="66">
        <v>9071</v>
      </c>
      <c r="R35" s="67">
        <v>17.792966596847101</v>
      </c>
      <c r="S35" s="66">
        <v>12.636400458586801</v>
      </c>
      <c r="T35" s="66">
        <v>12.4656303935619</v>
      </c>
      <c r="U35" s="68">
        <v>1.3514138427676901</v>
      </c>
      <c r="V35" s="35"/>
      <c r="W35" s="35"/>
    </row>
    <row r="36" spans="1:23" ht="12" thickBot="1" x14ac:dyDescent="0.2">
      <c r="A36" s="49"/>
      <c r="B36" s="51" t="s">
        <v>37</v>
      </c>
      <c r="C36" s="52"/>
      <c r="D36" s="69"/>
      <c r="E36" s="66">
        <v>427651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834668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220476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249354.70120000001</v>
      </c>
      <c r="E39" s="66">
        <v>316533</v>
      </c>
      <c r="F39" s="67">
        <v>78.776841972243005</v>
      </c>
      <c r="G39" s="66">
        <v>285508.12729999999</v>
      </c>
      <c r="H39" s="67">
        <v>-12.6628360607092</v>
      </c>
      <c r="I39" s="66">
        <v>12029.974700000001</v>
      </c>
      <c r="J39" s="67">
        <v>4.8244427083614996</v>
      </c>
      <c r="K39" s="66">
        <v>12944.5152</v>
      </c>
      <c r="L39" s="67">
        <v>4.5338517408992898</v>
      </c>
      <c r="M39" s="67">
        <v>-7.0650811240886999E-2</v>
      </c>
      <c r="N39" s="66">
        <v>3264338.1263000001</v>
      </c>
      <c r="O39" s="66">
        <v>48796610.684</v>
      </c>
      <c r="P39" s="66">
        <v>365</v>
      </c>
      <c r="Q39" s="66">
        <v>305</v>
      </c>
      <c r="R39" s="67">
        <v>19.672131147540998</v>
      </c>
      <c r="S39" s="66">
        <v>683.16356493150704</v>
      </c>
      <c r="T39" s="66">
        <v>572.44643213114796</v>
      </c>
      <c r="U39" s="68">
        <v>16.206533615629802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753733.76139999996</v>
      </c>
      <c r="E40" s="66">
        <v>364202</v>
      </c>
      <c r="F40" s="67">
        <v>206.954866090796</v>
      </c>
      <c r="G40" s="66">
        <v>426082.04509999999</v>
      </c>
      <c r="H40" s="67">
        <v>76.898738181539898</v>
      </c>
      <c r="I40" s="66">
        <v>39510.9355</v>
      </c>
      <c r="J40" s="67">
        <v>5.2420280904774099</v>
      </c>
      <c r="K40" s="66">
        <v>24394.294900000001</v>
      </c>
      <c r="L40" s="67">
        <v>5.7252576541390603</v>
      </c>
      <c r="M40" s="67">
        <v>0.619679341500459</v>
      </c>
      <c r="N40" s="66">
        <v>8435391.9570000004</v>
      </c>
      <c r="O40" s="66">
        <v>94489700.704899997</v>
      </c>
      <c r="P40" s="66">
        <v>3462</v>
      </c>
      <c r="Q40" s="66">
        <v>2804</v>
      </c>
      <c r="R40" s="67">
        <v>23.466476462196901</v>
      </c>
      <c r="S40" s="66">
        <v>217.71628001155401</v>
      </c>
      <c r="T40" s="66">
        <v>204.75699907275299</v>
      </c>
      <c r="U40" s="68">
        <v>5.95237110339799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107350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87483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49"/>
      <c r="B43" s="51" t="s">
        <v>71</v>
      </c>
      <c r="C43" s="5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6">
        <v>1</v>
      </c>
      <c r="R43" s="69"/>
      <c r="S43" s="69"/>
      <c r="T43" s="66">
        <v>170.9402</v>
      </c>
      <c r="U43" s="70"/>
      <c r="V43" s="35"/>
      <c r="W43" s="35"/>
    </row>
    <row r="44" spans="1:23" ht="12" thickBot="1" x14ac:dyDescent="0.2">
      <c r="A44" s="50"/>
      <c r="B44" s="51" t="s">
        <v>35</v>
      </c>
      <c r="C44" s="52"/>
      <c r="D44" s="71">
        <v>12719.419</v>
      </c>
      <c r="E44" s="72"/>
      <c r="F44" s="72"/>
      <c r="G44" s="71">
        <v>41487.438199999997</v>
      </c>
      <c r="H44" s="73">
        <v>-69.341517452383897</v>
      </c>
      <c r="I44" s="71">
        <v>1595.3443</v>
      </c>
      <c r="J44" s="73">
        <v>12.542587833611</v>
      </c>
      <c r="K44" s="71">
        <v>4393.6962999999996</v>
      </c>
      <c r="L44" s="73">
        <v>10.5904256580489</v>
      </c>
      <c r="M44" s="73">
        <v>-0.63690155371002799</v>
      </c>
      <c r="N44" s="71">
        <v>244473.05290000001</v>
      </c>
      <c r="O44" s="71">
        <v>6450945.6490000002</v>
      </c>
      <c r="P44" s="71">
        <v>35</v>
      </c>
      <c r="Q44" s="71">
        <v>27</v>
      </c>
      <c r="R44" s="73">
        <v>29.629629629629601</v>
      </c>
      <c r="S44" s="71">
        <v>363.41197142857101</v>
      </c>
      <c r="T44" s="71">
        <v>359.80132962963</v>
      </c>
      <c r="U44" s="74">
        <v>0.99353958669781195</v>
      </c>
      <c r="V44" s="35"/>
      <c r="W44" s="35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44:C44"/>
    <mergeCell ref="B37:C37"/>
    <mergeCell ref="B38:C38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6:C36"/>
    <mergeCell ref="B29:C29"/>
    <mergeCell ref="B30:C30"/>
    <mergeCell ref="B25:C25"/>
    <mergeCell ref="B26:C26"/>
    <mergeCell ref="B27:C27"/>
    <mergeCell ref="B28:C28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9" workbookViewId="0">
      <selection activeCell="C27" sqref="C27:H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59237</v>
      </c>
      <c r="D2" s="32">
        <v>629346.16949059803</v>
      </c>
      <c r="E2" s="32">
        <v>493847.99355555599</v>
      </c>
      <c r="F2" s="32">
        <v>135498.17593504299</v>
      </c>
      <c r="G2" s="32">
        <v>493847.99355555599</v>
      </c>
      <c r="H2" s="32">
        <v>0.21529991363054901</v>
      </c>
    </row>
    <row r="3" spans="1:8" ht="14.25" x14ac:dyDescent="0.2">
      <c r="A3" s="32">
        <v>2</v>
      </c>
      <c r="B3" s="33">
        <v>13</v>
      </c>
      <c r="C3" s="32">
        <v>13241.972</v>
      </c>
      <c r="D3" s="32">
        <v>121736.355044528</v>
      </c>
      <c r="E3" s="32">
        <v>94468.7621481885</v>
      </c>
      <c r="F3" s="32">
        <v>27267.5928963392</v>
      </c>
      <c r="G3" s="32">
        <v>94468.7621481885</v>
      </c>
      <c r="H3" s="32">
        <v>0.22398890525649001</v>
      </c>
    </row>
    <row r="4" spans="1:8" ht="14.25" x14ac:dyDescent="0.2">
      <c r="A4" s="32">
        <v>3</v>
      </c>
      <c r="B4" s="33">
        <v>14</v>
      </c>
      <c r="C4" s="32">
        <v>153557</v>
      </c>
      <c r="D4" s="32">
        <v>183671.56878632499</v>
      </c>
      <c r="E4" s="32">
        <v>130808.819503419</v>
      </c>
      <c r="F4" s="32">
        <v>52862.749282905999</v>
      </c>
      <c r="G4" s="32">
        <v>130808.819503419</v>
      </c>
      <c r="H4" s="32">
        <v>0.28781127984159699</v>
      </c>
    </row>
    <row r="5" spans="1:8" ht="14.25" x14ac:dyDescent="0.2">
      <c r="A5" s="32">
        <v>4</v>
      </c>
      <c r="B5" s="33">
        <v>15</v>
      </c>
      <c r="C5" s="32">
        <v>6010</v>
      </c>
      <c r="D5" s="32">
        <v>92481.490134188003</v>
      </c>
      <c r="E5" s="32">
        <v>81279.061186324805</v>
      </c>
      <c r="F5" s="32">
        <v>11202.4289478632</v>
      </c>
      <c r="G5" s="32">
        <v>81279.061186324805</v>
      </c>
      <c r="H5" s="32">
        <v>0.12113157921232499</v>
      </c>
    </row>
    <row r="6" spans="1:8" ht="14.25" x14ac:dyDescent="0.2">
      <c r="A6" s="32">
        <v>5</v>
      </c>
      <c r="B6" s="33">
        <v>16</v>
      </c>
      <c r="C6" s="32">
        <v>4968</v>
      </c>
      <c r="D6" s="32">
        <v>294806.92482307699</v>
      </c>
      <c r="E6" s="32">
        <v>241665.51786068399</v>
      </c>
      <c r="F6" s="32">
        <v>53141.406962393201</v>
      </c>
      <c r="G6" s="32">
        <v>241665.51786068399</v>
      </c>
      <c r="H6" s="32">
        <v>0.18025834024857099</v>
      </c>
    </row>
    <row r="7" spans="1:8" ht="14.25" x14ac:dyDescent="0.2">
      <c r="A7" s="32">
        <v>6</v>
      </c>
      <c r="B7" s="33">
        <v>17</v>
      </c>
      <c r="C7" s="32">
        <v>24016</v>
      </c>
      <c r="D7" s="32">
        <v>418289.61983418802</v>
      </c>
      <c r="E7" s="32">
        <v>347338.07873846201</v>
      </c>
      <c r="F7" s="32">
        <v>70951.541095726498</v>
      </c>
      <c r="G7" s="32">
        <v>347338.07873846201</v>
      </c>
      <c r="H7" s="32">
        <v>0.16962300217694101</v>
      </c>
    </row>
    <row r="8" spans="1:8" ht="14.25" x14ac:dyDescent="0.2">
      <c r="A8" s="32">
        <v>7</v>
      </c>
      <c r="B8" s="33">
        <v>18</v>
      </c>
      <c r="C8" s="32">
        <v>62434</v>
      </c>
      <c r="D8" s="32">
        <v>198325.087788034</v>
      </c>
      <c r="E8" s="32">
        <v>167705.78690512801</v>
      </c>
      <c r="F8" s="32">
        <v>30619.300882906002</v>
      </c>
      <c r="G8" s="32">
        <v>167705.78690512801</v>
      </c>
      <c r="H8" s="32">
        <v>0.15438944827611201</v>
      </c>
    </row>
    <row r="9" spans="1:8" ht="14.25" x14ac:dyDescent="0.2">
      <c r="A9" s="32">
        <v>8</v>
      </c>
      <c r="B9" s="33">
        <v>19</v>
      </c>
      <c r="C9" s="32">
        <v>25491</v>
      </c>
      <c r="D9" s="32">
        <v>193308.188370085</v>
      </c>
      <c r="E9" s="32">
        <v>160106.90495641</v>
      </c>
      <c r="F9" s="32">
        <v>33201.283413675199</v>
      </c>
      <c r="G9" s="32">
        <v>160106.90495641</v>
      </c>
      <c r="H9" s="32">
        <v>0.17175311451427999</v>
      </c>
    </row>
    <row r="10" spans="1:8" ht="14.25" x14ac:dyDescent="0.2">
      <c r="A10" s="32">
        <v>9</v>
      </c>
      <c r="B10" s="33">
        <v>21</v>
      </c>
      <c r="C10" s="32">
        <v>224081</v>
      </c>
      <c r="D10" s="32">
        <v>957316.67949999997</v>
      </c>
      <c r="E10" s="32">
        <v>931844.48219999997</v>
      </c>
      <c r="F10" s="32">
        <v>25472.1973</v>
      </c>
      <c r="G10" s="32">
        <v>931844.48219999997</v>
      </c>
      <c r="H10" s="32">
        <v>2.66079113061145E-2</v>
      </c>
    </row>
    <row r="11" spans="1:8" ht="14.25" x14ac:dyDescent="0.2">
      <c r="A11" s="32">
        <v>10</v>
      </c>
      <c r="B11" s="33">
        <v>22</v>
      </c>
      <c r="C11" s="32">
        <v>55574</v>
      </c>
      <c r="D11" s="32">
        <v>591886.87503931602</v>
      </c>
      <c r="E11" s="32">
        <v>527400.240152137</v>
      </c>
      <c r="F11" s="32">
        <v>64486.634887179498</v>
      </c>
      <c r="G11" s="32">
        <v>527400.240152137</v>
      </c>
      <c r="H11" s="32">
        <v>0.108950945876095</v>
      </c>
    </row>
    <row r="12" spans="1:8" ht="14.25" x14ac:dyDescent="0.2">
      <c r="A12" s="32">
        <v>11</v>
      </c>
      <c r="B12" s="33">
        <v>23</v>
      </c>
      <c r="C12" s="32">
        <v>278544.66499999998</v>
      </c>
      <c r="D12" s="32">
        <v>1846575.6040034201</v>
      </c>
      <c r="E12" s="32">
        <v>1595619.2908256401</v>
      </c>
      <c r="F12" s="32">
        <v>250956.31317777801</v>
      </c>
      <c r="G12" s="32">
        <v>1595619.2908256401</v>
      </c>
      <c r="H12" s="32">
        <v>0.13590362216077101</v>
      </c>
    </row>
    <row r="13" spans="1:8" ht="14.25" x14ac:dyDescent="0.2">
      <c r="A13" s="32">
        <v>12</v>
      </c>
      <c r="B13" s="33">
        <v>24</v>
      </c>
      <c r="C13" s="32">
        <v>15944.074000000001</v>
      </c>
      <c r="D13" s="32">
        <v>473544.64770940202</v>
      </c>
      <c r="E13" s="32">
        <v>416345.56441880303</v>
      </c>
      <c r="F13" s="32">
        <v>57199.083290598297</v>
      </c>
      <c r="G13" s="32">
        <v>416345.56441880303</v>
      </c>
      <c r="H13" s="32">
        <v>0.120789208720398</v>
      </c>
    </row>
    <row r="14" spans="1:8" ht="14.25" x14ac:dyDescent="0.2">
      <c r="A14" s="32">
        <v>13</v>
      </c>
      <c r="B14" s="33">
        <v>25</v>
      </c>
      <c r="C14" s="32">
        <v>78907</v>
      </c>
      <c r="D14" s="32">
        <v>844694.11410000001</v>
      </c>
      <c r="E14" s="32">
        <v>763920.84340000001</v>
      </c>
      <c r="F14" s="32">
        <v>80773.270699999994</v>
      </c>
      <c r="G14" s="32">
        <v>763920.84340000001</v>
      </c>
      <c r="H14" s="32">
        <v>9.5624284994647896E-2</v>
      </c>
    </row>
    <row r="15" spans="1:8" ht="14.25" x14ac:dyDescent="0.2">
      <c r="A15" s="32">
        <v>14</v>
      </c>
      <c r="B15" s="33">
        <v>26</v>
      </c>
      <c r="C15" s="32">
        <v>62329</v>
      </c>
      <c r="D15" s="32">
        <v>336403.49602773599</v>
      </c>
      <c r="E15" s="32">
        <v>296860.132195802</v>
      </c>
      <c r="F15" s="32">
        <v>39543.363831934003</v>
      </c>
      <c r="G15" s="32">
        <v>296860.132195802</v>
      </c>
      <c r="H15" s="32">
        <v>0.117547422362917</v>
      </c>
    </row>
    <row r="16" spans="1:8" ht="14.25" x14ac:dyDescent="0.2">
      <c r="A16" s="32">
        <v>15</v>
      </c>
      <c r="B16" s="33">
        <v>27</v>
      </c>
      <c r="C16" s="32">
        <v>216993.663</v>
      </c>
      <c r="D16" s="32">
        <v>1401455.1715333301</v>
      </c>
      <c r="E16" s="32">
        <v>1243547.453</v>
      </c>
      <c r="F16" s="32">
        <v>157907.71853333301</v>
      </c>
      <c r="G16" s="32">
        <v>1243547.453</v>
      </c>
      <c r="H16" s="32">
        <v>0.11267411312241001</v>
      </c>
    </row>
    <row r="17" spans="1:8" ht="14.25" x14ac:dyDescent="0.2">
      <c r="A17" s="32">
        <v>16</v>
      </c>
      <c r="B17" s="33">
        <v>29</v>
      </c>
      <c r="C17" s="32">
        <v>233712</v>
      </c>
      <c r="D17" s="32">
        <v>2856204.0659461501</v>
      </c>
      <c r="E17" s="32">
        <v>2611721.0852820501</v>
      </c>
      <c r="F17" s="32">
        <v>244482.980664103</v>
      </c>
      <c r="G17" s="32">
        <v>2611721.0852820501</v>
      </c>
      <c r="H17" s="32">
        <v>8.5597168486319097E-2</v>
      </c>
    </row>
    <row r="18" spans="1:8" ht="14.25" x14ac:dyDescent="0.2">
      <c r="A18" s="32">
        <v>17</v>
      </c>
      <c r="B18" s="33">
        <v>31</v>
      </c>
      <c r="C18" s="32">
        <v>35331.978000000003</v>
      </c>
      <c r="D18" s="32">
        <v>281380.63530696603</v>
      </c>
      <c r="E18" s="32">
        <v>231164.69938649301</v>
      </c>
      <c r="F18" s="32">
        <v>50215.935920473603</v>
      </c>
      <c r="G18" s="32">
        <v>231164.69938649301</v>
      </c>
      <c r="H18" s="32">
        <v>0.17846265740956799</v>
      </c>
    </row>
    <row r="19" spans="1:8" ht="14.25" x14ac:dyDescent="0.2">
      <c r="A19" s="32">
        <v>18</v>
      </c>
      <c r="B19" s="33">
        <v>32</v>
      </c>
      <c r="C19" s="32">
        <v>15142.868</v>
      </c>
      <c r="D19" s="32">
        <v>243370.86955040501</v>
      </c>
      <c r="E19" s="32">
        <v>227197.94232874201</v>
      </c>
      <c r="F19" s="32">
        <v>16172.927221662199</v>
      </c>
      <c r="G19" s="32">
        <v>227197.94232874201</v>
      </c>
      <c r="H19" s="32">
        <v>6.6453833408819801E-2</v>
      </c>
    </row>
    <row r="20" spans="1:8" ht="14.25" x14ac:dyDescent="0.2">
      <c r="A20" s="32">
        <v>19</v>
      </c>
      <c r="B20" s="33">
        <v>33</v>
      </c>
      <c r="C20" s="32">
        <v>55377.495000000003</v>
      </c>
      <c r="D20" s="32">
        <v>600727.339285644</v>
      </c>
      <c r="E20" s="32">
        <v>470960.17470275302</v>
      </c>
      <c r="F20" s="32">
        <v>129767.164582891</v>
      </c>
      <c r="G20" s="32">
        <v>470960.17470275302</v>
      </c>
      <c r="H20" s="32">
        <v>0.21601674519625499</v>
      </c>
    </row>
    <row r="21" spans="1:8" ht="14.25" x14ac:dyDescent="0.2">
      <c r="A21" s="32">
        <v>20</v>
      </c>
      <c r="B21" s="33">
        <v>34</v>
      </c>
      <c r="C21" s="32">
        <v>48508.125</v>
      </c>
      <c r="D21" s="32">
        <v>242893.04623098901</v>
      </c>
      <c r="E21" s="32">
        <v>168252.970858374</v>
      </c>
      <c r="F21" s="32">
        <v>74640.075372614097</v>
      </c>
      <c r="G21" s="32">
        <v>168252.970858374</v>
      </c>
      <c r="H21" s="32">
        <v>0.30729605697164403</v>
      </c>
    </row>
    <row r="22" spans="1:8" ht="14.25" x14ac:dyDescent="0.2">
      <c r="A22" s="32">
        <v>21</v>
      </c>
      <c r="B22" s="33">
        <v>35</v>
      </c>
      <c r="C22" s="32">
        <v>37293.898999999998</v>
      </c>
      <c r="D22" s="32">
        <v>854189.29543893796</v>
      </c>
      <c r="E22" s="32">
        <v>798533.33623716806</v>
      </c>
      <c r="F22" s="32">
        <v>55655.959201769903</v>
      </c>
      <c r="G22" s="32">
        <v>798533.33623716806</v>
      </c>
      <c r="H22" s="32">
        <v>6.5156469999041899E-2</v>
      </c>
    </row>
    <row r="23" spans="1:8" ht="14.25" x14ac:dyDescent="0.2">
      <c r="A23" s="32">
        <v>22</v>
      </c>
      <c r="B23" s="33">
        <v>36</v>
      </c>
      <c r="C23" s="32">
        <v>170669.33</v>
      </c>
      <c r="D23" s="32">
        <v>649923.00014778797</v>
      </c>
      <c r="E23" s="32">
        <v>560831.50573518698</v>
      </c>
      <c r="F23" s="32">
        <v>89091.494412600805</v>
      </c>
      <c r="G23" s="32">
        <v>560831.50573518698</v>
      </c>
      <c r="H23" s="32">
        <v>0.13708007624340399</v>
      </c>
    </row>
    <row r="24" spans="1:8" ht="14.25" x14ac:dyDescent="0.2">
      <c r="A24" s="32">
        <v>23</v>
      </c>
      <c r="B24" s="33">
        <v>37</v>
      </c>
      <c r="C24" s="32">
        <v>131592.67199999999</v>
      </c>
      <c r="D24" s="32">
        <v>1225435.9460902701</v>
      </c>
      <c r="E24" s="32">
        <v>1106133.8563870301</v>
      </c>
      <c r="F24" s="32">
        <v>119302.08970323901</v>
      </c>
      <c r="G24" s="32">
        <v>1106133.8563870301</v>
      </c>
      <c r="H24" s="32">
        <v>9.7354814899849207E-2</v>
      </c>
    </row>
    <row r="25" spans="1:8" ht="14.25" x14ac:dyDescent="0.2">
      <c r="A25" s="32">
        <v>24</v>
      </c>
      <c r="B25" s="33">
        <v>38</v>
      </c>
      <c r="C25" s="32">
        <v>191282.70499999999</v>
      </c>
      <c r="D25" s="32">
        <v>878749.43120265496</v>
      </c>
      <c r="E25" s="32">
        <v>852661.14701238903</v>
      </c>
      <c r="F25" s="32">
        <v>26088.284190265498</v>
      </c>
      <c r="G25" s="32">
        <v>852661.14701238903</v>
      </c>
      <c r="H25" s="32">
        <v>2.9687967085863302E-2</v>
      </c>
    </row>
    <row r="26" spans="1:8" ht="14.25" x14ac:dyDescent="0.2">
      <c r="A26" s="32">
        <v>25</v>
      </c>
      <c r="B26" s="33">
        <v>39</v>
      </c>
      <c r="C26" s="32">
        <v>89375.460999999996</v>
      </c>
      <c r="D26" s="32">
        <v>134015.744061659</v>
      </c>
      <c r="E26" s="32">
        <v>99070.168673403401</v>
      </c>
      <c r="F26" s="32">
        <v>34945.575388256097</v>
      </c>
      <c r="G26" s="32">
        <v>99070.168673403401</v>
      </c>
      <c r="H26" s="32">
        <v>0.26075723888215602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8572.6720000000005</v>
      </c>
      <c r="D28" s="32">
        <v>135019.93830000001</v>
      </c>
      <c r="E28" s="32">
        <v>119233.4991</v>
      </c>
      <c r="F28" s="32">
        <v>15786.439200000001</v>
      </c>
      <c r="G28" s="32">
        <v>119233.4991</v>
      </c>
      <c r="H28" s="32">
        <v>0.11691931872257399</v>
      </c>
    </row>
    <row r="29" spans="1:8" ht="14.25" x14ac:dyDescent="0.2">
      <c r="A29" s="32">
        <v>27</v>
      </c>
      <c r="B29" s="33">
        <v>75</v>
      </c>
      <c r="C29" s="32">
        <v>362</v>
      </c>
      <c r="D29" s="32">
        <v>249354.70085470099</v>
      </c>
      <c r="E29" s="32">
        <v>237324.726495726</v>
      </c>
      <c r="F29" s="32">
        <v>12029.974358974399</v>
      </c>
      <c r="G29" s="32">
        <v>237324.726495726</v>
      </c>
      <c r="H29" s="32">
        <v>4.8244425782789799E-2</v>
      </c>
    </row>
    <row r="30" spans="1:8" ht="14.25" x14ac:dyDescent="0.2">
      <c r="A30" s="32">
        <v>28</v>
      </c>
      <c r="B30" s="33">
        <v>76</v>
      </c>
      <c r="C30" s="32">
        <v>3689</v>
      </c>
      <c r="D30" s="32">
        <v>753733.75179059803</v>
      </c>
      <c r="E30" s="32">
        <v>714222.82096666703</v>
      </c>
      <c r="F30" s="32">
        <v>39510.930823931601</v>
      </c>
      <c r="G30" s="32">
        <v>714222.82096666703</v>
      </c>
      <c r="H30" s="32">
        <v>5.24202753692109E-2</v>
      </c>
    </row>
    <row r="31" spans="1:8" ht="14.25" x14ac:dyDescent="0.2">
      <c r="A31" s="32">
        <v>29</v>
      </c>
      <c r="B31" s="33">
        <v>99</v>
      </c>
      <c r="C31" s="32">
        <v>198</v>
      </c>
      <c r="D31" s="32">
        <v>12719.418954693299</v>
      </c>
      <c r="E31" s="32">
        <v>11124.0746539596</v>
      </c>
      <c r="F31" s="32">
        <v>1595.34430073368</v>
      </c>
      <c r="G31" s="32">
        <v>11124.0746539596</v>
      </c>
      <c r="H31" s="32">
        <v>0.12542587884056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2014-06-15T03:49:39Z</dcterms:modified>
</cp:coreProperties>
</file>