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9" i="2" l="1"/>
  <c r="F39" i="2"/>
  <c r="E39" i="2"/>
  <c r="G39" i="2" s="1"/>
  <c r="L39" i="2" s="1"/>
  <c r="K39" i="2" l="1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<sst xmlns="http://schemas.openxmlformats.org/spreadsheetml/2006/main" count="116" uniqueCount="73">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</sst>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12" sqref="N1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 x14ac:dyDescent="0.15">
      <c r="A2" s="11" t="s">
        <v>3</v>
      </c>
      <c r="B2" s="12"/>
      <c r="C2" s="37" t="s">
        <v>4</v>
      </c>
      <c r="D2" s="37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38" t="s">
        <v>5</v>
      </c>
      <c r="B3" s="38"/>
      <c r="C3" s="38"/>
      <c r="D3" s="38"/>
      <c r="E3" s="15">
        <f>RA!D7</f>
        <v>17895158.3134</v>
      </c>
      <c r="F3" s="25">
        <f>RA!I7</f>
        <v>2239622.7382</v>
      </c>
      <c r="G3" s="16">
        <f>E3-F3</f>
        <v>15655535.575200001</v>
      </c>
      <c r="H3" s="27">
        <f>RA!J7</f>
        <v>12.515244061981599</v>
      </c>
      <c r="I3" s="20">
        <f>SUM(I4:I40)</f>
        <v>17895161.909480955</v>
      </c>
      <c r="J3" s="21">
        <f>SUM(J4:J40)</f>
        <v>15655535.479560893</v>
      </c>
      <c r="K3" s="22">
        <f>E3-I3</f>
        <v>-3.5960809551179409</v>
      </c>
      <c r="L3" s="22">
        <f>G3-J3</f>
        <v>9.5639107748866081E-2</v>
      </c>
    </row>
    <row r="4" spans="1:12" x14ac:dyDescent="0.15">
      <c r="A4" s="39">
        <f>RA!A8</f>
        <v>41812</v>
      </c>
      <c r="B4" s="12">
        <v>12</v>
      </c>
      <c r="C4" s="36" t="s">
        <v>6</v>
      </c>
      <c r="D4" s="36"/>
      <c r="E4" s="15">
        <f>VLOOKUP(C4,RA!B8:D39,3,0)</f>
        <v>658174.48560000001</v>
      </c>
      <c r="F4" s="25">
        <f>VLOOKUP(C4,RA!B8:I43,8,0)</f>
        <v>154803.39850000001</v>
      </c>
      <c r="G4" s="16">
        <f t="shared" ref="G4:G40" si="0">E4-F4</f>
        <v>503371.0871</v>
      </c>
      <c r="H4" s="27">
        <f>RA!J8</f>
        <v>23.5201153929386</v>
      </c>
      <c r="I4" s="20">
        <f>VLOOKUP(B4,RMS!B:D,3,FALSE)</f>
        <v>658175.13226239302</v>
      </c>
      <c r="J4" s="21">
        <f>VLOOKUP(B4,RMS!B:E,4,FALSE)</f>
        <v>503371.09349487198</v>
      </c>
      <c r="K4" s="22">
        <f t="shared" ref="K4:K40" si="1">E4-I4</f>
        <v>-0.64666239300277084</v>
      </c>
      <c r="L4" s="22">
        <f t="shared" ref="L4:L40" si="2">G4-J4</f>
        <v>-6.3948719762265682E-3</v>
      </c>
    </row>
    <row r="5" spans="1:12" x14ac:dyDescent="0.15">
      <c r="A5" s="39"/>
      <c r="B5" s="12">
        <v>13</v>
      </c>
      <c r="C5" s="36" t="s">
        <v>7</v>
      </c>
      <c r="D5" s="36"/>
      <c r="E5" s="15">
        <f>VLOOKUP(C5,RA!B8:D40,3,0)</f>
        <v>122264.6767</v>
      </c>
      <c r="F5" s="25">
        <f>VLOOKUP(C5,RA!B9:I44,8,0)</f>
        <v>26570.9326</v>
      </c>
      <c r="G5" s="16">
        <f t="shared" si="0"/>
        <v>95693.744099999996</v>
      </c>
      <c r="H5" s="27">
        <f>RA!J9</f>
        <v>21.7323051245593</v>
      </c>
      <c r="I5" s="20">
        <f>VLOOKUP(B5,RMS!B:D,3,FALSE)</f>
        <v>122264.70792863599</v>
      </c>
      <c r="J5" s="21">
        <f>VLOOKUP(B5,RMS!B:E,4,FALSE)</f>
        <v>95693.747600431103</v>
      </c>
      <c r="K5" s="22">
        <f t="shared" si="1"/>
        <v>-3.1228635998559184E-2</v>
      </c>
      <c r="L5" s="22">
        <f t="shared" si="2"/>
        <v>-3.5004311066586524E-3</v>
      </c>
    </row>
    <row r="6" spans="1:12" x14ac:dyDescent="0.15">
      <c r="A6" s="39"/>
      <c r="B6" s="12">
        <v>14</v>
      </c>
      <c r="C6" s="36" t="s">
        <v>8</v>
      </c>
      <c r="D6" s="36"/>
      <c r="E6" s="15">
        <f>VLOOKUP(C6,RA!B10:D41,3,0)</f>
        <v>180780.68520000001</v>
      </c>
      <c r="F6" s="25">
        <f>VLOOKUP(C6,RA!B10:I45,8,0)</f>
        <v>44979.4274</v>
      </c>
      <c r="G6" s="16">
        <f t="shared" si="0"/>
        <v>135801.25780000002</v>
      </c>
      <c r="H6" s="27">
        <f>RA!J10</f>
        <v>24.880659872617901</v>
      </c>
      <c r="I6" s="20">
        <f>VLOOKUP(B6,RMS!B:D,3,FALSE)</f>
        <v>180782.94040940201</v>
      </c>
      <c r="J6" s="21">
        <f>VLOOKUP(B6,RMS!B:E,4,FALSE)</f>
        <v>135801.25714957301</v>
      </c>
      <c r="K6" s="22">
        <f t="shared" si="1"/>
        <v>-2.2552094020065852</v>
      </c>
      <c r="L6" s="22">
        <f t="shared" si="2"/>
        <v>6.5042701316997409E-4</v>
      </c>
    </row>
    <row r="7" spans="1:12" x14ac:dyDescent="0.15">
      <c r="A7" s="39"/>
      <c r="B7" s="12">
        <v>15</v>
      </c>
      <c r="C7" s="36" t="s">
        <v>9</v>
      </c>
      <c r="D7" s="36"/>
      <c r="E7" s="15">
        <f>VLOOKUP(C7,RA!B10:D42,3,0)</f>
        <v>83148.249100000001</v>
      </c>
      <c r="F7" s="25">
        <f>VLOOKUP(C7,RA!B11:I46,8,0)</f>
        <v>16209.9764</v>
      </c>
      <c r="G7" s="16">
        <f t="shared" si="0"/>
        <v>66938.272700000001</v>
      </c>
      <c r="H7" s="27">
        <f>RA!J11</f>
        <v>19.495270887189399</v>
      </c>
      <c r="I7" s="20">
        <f>VLOOKUP(B7,RMS!B:D,3,FALSE)</f>
        <v>83148.256729914501</v>
      </c>
      <c r="J7" s="21">
        <f>VLOOKUP(B7,RMS!B:E,4,FALSE)</f>
        <v>66938.272941880306</v>
      </c>
      <c r="K7" s="22">
        <f t="shared" si="1"/>
        <v>-7.62991450028494E-3</v>
      </c>
      <c r="L7" s="22">
        <f t="shared" si="2"/>
        <v>-2.4188030511140823E-4</v>
      </c>
    </row>
    <row r="8" spans="1:12" x14ac:dyDescent="0.15">
      <c r="A8" s="39"/>
      <c r="B8" s="12">
        <v>16</v>
      </c>
      <c r="C8" s="36" t="s">
        <v>10</v>
      </c>
      <c r="D8" s="36"/>
      <c r="E8" s="15">
        <f>VLOOKUP(C8,RA!B12:D43,3,0)</f>
        <v>205457.78140000001</v>
      </c>
      <c r="F8" s="25">
        <f>VLOOKUP(C8,RA!B12:I47,8,0)</f>
        <v>41895.863100000002</v>
      </c>
      <c r="G8" s="16">
        <f t="shared" si="0"/>
        <v>163561.91830000002</v>
      </c>
      <c r="H8" s="27">
        <f>RA!J12</f>
        <v>20.391470605065098</v>
      </c>
      <c r="I8" s="20">
        <f>VLOOKUP(B8,RMS!B:D,3,FALSE)</f>
        <v>205457.78778205099</v>
      </c>
      <c r="J8" s="21">
        <f>VLOOKUP(B8,RMS!B:E,4,FALSE)</f>
        <v>163561.91828376101</v>
      </c>
      <c r="K8" s="22">
        <f t="shared" si="1"/>
        <v>-6.3820509822107852E-3</v>
      </c>
      <c r="L8" s="22">
        <f t="shared" si="2"/>
        <v>1.6239006072282791E-5</v>
      </c>
    </row>
    <row r="9" spans="1:12" x14ac:dyDescent="0.15">
      <c r="A9" s="39"/>
      <c r="B9" s="12">
        <v>17</v>
      </c>
      <c r="C9" s="36" t="s">
        <v>11</v>
      </c>
      <c r="D9" s="36"/>
      <c r="E9" s="15">
        <f>VLOOKUP(C9,RA!B12:D44,3,0)</f>
        <v>363330.74089999998</v>
      </c>
      <c r="F9" s="25">
        <f>VLOOKUP(C9,RA!B13:I48,8,0)</f>
        <v>81295.241999999998</v>
      </c>
      <c r="G9" s="16">
        <f t="shared" si="0"/>
        <v>282035.49890000001</v>
      </c>
      <c r="H9" s="27">
        <f>RA!J13</f>
        <v>22.374996896388399</v>
      </c>
      <c r="I9" s="20">
        <f>VLOOKUP(B9,RMS!B:D,3,FALSE)</f>
        <v>363330.95735128201</v>
      </c>
      <c r="J9" s="21">
        <f>VLOOKUP(B9,RMS!B:E,4,FALSE)</f>
        <v>282035.49892906001</v>
      </c>
      <c r="K9" s="22">
        <f t="shared" si="1"/>
        <v>-0.2164512820309028</v>
      </c>
      <c r="L9" s="22">
        <f t="shared" si="2"/>
        <v>-2.9060000088065863E-5</v>
      </c>
    </row>
    <row r="10" spans="1:12" x14ac:dyDescent="0.15">
      <c r="A10" s="39"/>
      <c r="B10" s="12">
        <v>18</v>
      </c>
      <c r="C10" s="36" t="s">
        <v>12</v>
      </c>
      <c r="D10" s="36"/>
      <c r="E10" s="15">
        <f>VLOOKUP(C10,RA!B14:D45,3,0)</f>
        <v>188815.46340000001</v>
      </c>
      <c r="F10" s="25">
        <f>VLOOKUP(C10,RA!B14:I49,8,0)</f>
        <v>33022.848400000003</v>
      </c>
      <c r="G10" s="16">
        <f t="shared" si="0"/>
        <v>155792.61499999999</v>
      </c>
      <c r="H10" s="27">
        <f>RA!J14</f>
        <v>17.489483014451</v>
      </c>
      <c r="I10" s="20">
        <f>VLOOKUP(B10,RMS!B:D,3,FALSE)</f>
        <v>188815.468663248</v>
      </c>
      <c r="J10" s="21">
        <f>VLOOKUP(B10,RMS!B:E,4,FALSE)</f>
        <v>155792.61548547001</v>
      </c>
      <c r="K10" s="22">
        <f t="shared" si="1"/>
        <v>-5.2632479928433895E-3</v>
      </c>
      <c r="L10" s="22">
        <f t="shared" si="2"/>
        <v>-4.8547002370469272E-4</v>
      </c>
    </row>
    <row r="11" spans="1:12" x14ac:dyDescent="0.15">
      <c r="A11" s="39"/>
      <c r="B11" s="12">
        <v>19</v>
      </c>
      <c r="C11" s="36" t="s">
        <v>13</v>
      </c>
      <c r="D11" s="36"/>
      <c r="E11" s="15">
        <f>VLOOKUP(C11,RA!B14:D46,3,0)</f>
        <v>168211.3217</v>
      </c>
      <c r="F11" s="25">
        <f>VLOOKUP(C11,RA!B15:I50,8,0)</f>
        <v>22990.5471</v>
      </c>
      <c r="G11" s="16">
        <f t="shared" si="0"/>
        <v>145220.7746</v>
      </c>
      <c r="H11" s="27">
        <f>RA!J15</f>
        <v>13.6676573655387</v>
      </c>
      <c r="I11" s="20">
        <f>VLOOKUP(B11,RMS!B:D,3,FALSE)</f>
        <v>168211.41603760701</v>
      </c>
      <c r="J11" s="21">
        <f>VLOOKUP(B11,RMS!B:E,4,FALSE)</f>
        <v>145220.77612564099</v>
      </c>
      <c r="K11" s="22">
        <f t="shared" si="1"/>
        <v>-9.4337607006309554E-2</v>
      </c>
      <c r="L11" s="22">
        <f t="shared" si="2"/>
        <v>-1.5256409824360162E-3</v>
      </c>
    </row>
    <row r="12" spans="1:12" x14ac:dyDescent="0.15">
      <c r="A12" s="39"/>
      <c r="B12" s="12">
        <v>21</v>
      </c>
      <c r="C12" s="36" t="s">
        <v>14</v>
      </c>
      <c r="D12" s="36"/>
      <c r="E12" s="15">
        <f>VLOOKUP(C12,RA!B16:D47,3,0)</f>
        <v>933881.0148</v>
      </c>
      <c r="F12" s="25">
        <f>VLOOKUP(C12,RA!B16:I51,8,0)</f>
        <v>39677.6204</v>
      </c>
      <c r="G12" s="16">
        <f t="shared" si="0"/>
        <v>894203.39439999999</v>
      </c>
      <c r="H12" s="27">
        <f>RA!J16</f>
        <v>4.24868048190244</v>
      </c>
      <c r="I12" s="20">
        <f>VLOOKUP(B12,RMS!B:D,3,FALSE)</f>
        <v>933880.75829999999</v>
      </c>
      <c r="J12" s="21">
        <f>VLOOKUP(B12,RMS!B:E,4,FALSE)</f>
        <v>894203.39439999999</v>
      </c>
      <c r="K12" s="22">
        <f t="shared" si="1"/>
        <v>0.25650000001769513</v>
      </c>
      <c r="L12" s="22">
        <f t="shared" si="2"/>
        <v>0</v>
      </c>
    </row>
    <row r="13" spans="1:12" x14ac:dyDescent="0.15">
      <c r="A13" s="39"/>
      <c r="B13" s="12">
        <v>22</v>
      </c>
      <c r="C13" s="36" t="s">
        <v>15</v>
      </c>
      <c r="D13" s="36"/>
      <c r="E13" s="15">
        <f>VLOOKUP(C13,RA!B16:D48,3,0)</f>
        <v>431383.3014</v>
      </c>
      <c r="F13" s="25">
        <f>VLOOKUP(C13,RA!B17:I52,8,0)</f>
        <v>57729.294699999999</v>
      </c>
      <c r="G13" s="16">
        <f t="shared" si="0"/>
        <v>373654.00670000003</v>
      </c>
      <c r="H13" s="27">
        <f>RA!J17</f>
        <v>13.3823665664959</v>
      </c>
      <c r="I13" s="20">
        <f>VLOOKUP(B13,RMS!B:D,3,FALSE)</f>
        <v>431383.393135897</v>
      </c>
      <c r="J13" s="21">
        <f>VLOOKUP(B13,RMS!B:E,4,FALSE)</f>
        <v>373654.006858974</v>
      </c>
      <c r="K13" s="22">
        <f t="shared" si="1"/>
        <v>-9.1735897003673017E-2</v>
      </c>
      <c r="L13" s="22">
        <f t="shared" si="2"/>
        <v>-1.5897396951913834E-4</v>
      </c>
    </row>
    <row r="14" spans="1:12" x14ac:dyDescent="0.15">
      <c r="A14" s="39"/>
      <c r="B14" s="12">
        <v>23</v>
      </c>
      <c r="C14" s="36" t="s">
        <v>16</v>
      </c>
      <c r="D14" s="36"/>
      <c r="E14" s="15">
        <f>VLOOKUP(C14,RA!B18:D49,3,0)</f>
        <v>2141674.2590999999</v>
      </c>
      <c r="F14" s="25">
        <f>VLOOKUP(C14,RA!B18:I53,8,0)</f>
        <v>319928.01439999999</v>
      </c>
      <c r="G14" s="16">
        <f t="shared" si="0"/>
        <v>1821746.2446999999</v>
      </c>
      <c r="H14" s="27">
        <f>RA!J18</f>
        <v>14.9382200883548</v>
      </c>
      <c r="I14" s="20">
        <f>VLOOKUP(B14,RMS!B:D,3,FALSE)</f>
        <v>2141674.7295444398</v>
      </c>
      <c r="J14" s="21">
        <f>VLOOKUP(B14,RMS!B:E,4,FALSE)</f>
        <v>1821746.1092367501</v>
      </c>
      <c r="K14" s="22">
        <f t="shared" si="1"/>
        <v>-0.47044443991035223</v>
      </c>
      <c r="L14" s="22">
        <f t="shared" si="2"/>
        <v>0.13546324986964464</v>
      </c>
    </row>
    <row r="15" spans="1:12" x14ac:dyDescent="0.15">
      <c r="A15" s="39"/>
      <c r="B15" s="12">
        <v>24</v>
      </c>
      <c r="C15" s="36" t="s">
        <v>17</v>
      </c>
      <c r="D15" s="36"/>
      <c r="E15" s="15">
        <f>VLOOKUP(C15,RA!B18:D50,3,0)</f>
        <v>525901.00569999998</v>
      </c>
      <c r="F15" s="25">
        <f>VLOOKUP(C15,RA!B19:I54,8,0)</f>
        <v>66965.5769</v>
      </c>
      <c r="G15" s="16">
        <f t="shared" si="0"/>
        <v>458935.42879999999</v>
      </c>
      <c r="H15" s="27">
        <f>RA!J19</f>
        <v>12.733494740301101</v>
      </c>
      <c r="I15" s="20">
        <f>VLOOKUP(B15,RMS!B:D,3,FALSE)</f>
        <v>525901.00241453003</v>
      </c>
      <c r="J15" s="21">
        <f>VLOOKUP(B15,RMS!B:E,4,FALSE)</f>
        <v>458935.42846495699</v>
      </c>
      <c r="K15" s="22">
        <f t="shared" si="1"/>
        <v>3.2854699529707432E-3</v>
      </c>
      <c r="L15" s="22">
        <f t="shared" si="2"/>
        <v>3.3504300517961383E-4</v>
      </c>
    </row>
    <row r="16" spans="1:12" x14ac:dyDescent="0.15">
      <c r="A16" s="39"/>
      <c r="B16" s="12">
        <v>25</v>
      </c>
      <c r="C16" s="36" t="s">
        <v>18</v>
      </c>
      <c r="D16" s="36"/>
      <c r="E16" s="15">
        <f>VLOOKUP(C16,RA!B20:D51,3,0)</f>
        <v>1066027.2653999999</v>
      </c>
      <c r="F16" s="25">
        <f>VLOOKUP(C16,RA!B20:I55,8,0)</f>
        <v>97481.050600000002</v>
      </c>
      <c r="G16" s="16">
        <f t="shared" si="0"/>
        <v>968546.21479999996</v>
      </c>
      <c r="H16" s="27">
        <f>RA!J20</f>
        <v>9.1443299588986307</v>
      </c>
      <c r="I16" s="20">
        <f>VLOOKUP(B16,RMS!B:D,3,FALSE)</f>
        <v>1066027.2490000001</v>
      </c>
      <c r="J16" s="21">
        <f>VLOOKUP(B16,RMS!B:E,4,FALSE)</f>
        <v>968546.21479999996</v>
      </c>
      <c r="K16" s="22">
        <f t="shared" si="1"/>
        <v>1.6399999847635627E-2</v>
      </c>
      <c r="L16" s="22">
        <f t="shared" si="2"/>
        <v>0</v>
      </c>
    </row>
    <row r="17" spans="1:12" x14ac:dyDescent="0.15">
      <c r="A17" s="39"/>
      <c r="B17" s="12">
        <v>26</v>
      </c>
      <c r="C17" s="36" t="s">
        <v>19</v>
      </c>
      <c r="D17" s="36"/>
      <c r="E17" s="15">
        <f>VLOOKUP(C17,RA!B20:D52,3,0)</f>
        <v>414654.24280000001</v>
      </c>
      <c r="F17" s="25">
        <f>VLOOKUP(C17,RA!B21:I56,8,0)</f>
        <v>33445.945599999999</v>
      </c>
      <c r="G17" s="16">
        <f t="shared" si="0"/>
        <v>381208.29720000003</v>
      </c>
      <c r="H17" s="27">
        <f>RA!J21</f>
        <v>8.0659841737425495</v>
      </c>
      <c r="I17" s="20">
        <f>VLOOKUP(B17,RMS!B:D,3,FALSE)</f>
        <v>414653.85590700398</v>
      </c>
      <c r="J17" s="21">
        <f>VLOOKUP(B17,RMS!B:E,4,FALSE)</f>
        <v>381208.29715525301</v>
      </c>
      <c r="K17" s="22">
        <f t="shared" si="1"/>
        <v>0.38689299602992833</v>
      </c>
      <c r="L17" s="22">
        <f t="shared" si="2"/>
        <v>4.4747022911906242E-5</v>
      </c>
    </row>
    <row r="18" spans="1:12" x14ac:dyDescent="0.15">
      <c r="A18" s="39"/>
      <c r="B18" s="12">
        <v>27</v>
      </c>
      <c r="C18" s="36" t="s">
        <v>20</v>
      </c>
      <c r="D18" s="36"/>
      <c r="E18" s="15">
        <f>VLOOKUP(C18,RA!B22:D53,3,0)</f>
        <v>1340673.6022999999</v>
      </c>
      <c r="F18" s="25">
        <f>VLOOKUP(C18,RA!B22:I57,8,0)</f>
        <v>194450.76209999999</v>
      </c>
      <c r="G18" s="16">
        <f t="shared" si="0"/>
        <v>1146222.8402</v>
      </c>
      <c r="H18" s="27">
        <f>RA!J22</f>
        <v>14.5039599322616</v>
      </c>
      <c r="I18" s="20">
        <f>VLOOKUP(B18,RMS!B:D,3,FALSE)</f>
        <v>1340673.4936666701</v>
      </c>
      <c r="J18" s="21">
        <f>VLOOKUP(B18,RMS!B:E,4,FALSE)</f>
        <v>1146222.827</v>
      </c>
      <c r="K18" s="22">
        <f t="shared" si="1"/>
        <v>0.10863332985900342</v>
      </c>
      <c r="L18" s="22">
        <f t="shared" si="2"/>
        <v>1.3199999928474426E-2</v>
      </c>
    </row>
    <row r="19" spans="1:12" x14ac:dyDescent="0.15">
      <c r="A19" s="39"/>
      <c r="B19" s="12">
        <v>29</v>
      </c>
      <c r="C19" s="36" t="s">
        <v>21</v>
      </c>
      <c r="D19" s="36"/>
      <c r="E19" s="15">
        <f>VLOOKUP(C19,RA!B22:D54,3,0)</f>
        <v>3048942.9544000002</v>
      </c>
      <c r="F19" s="25">
        <f>VLOOKUP(C19,RA!B23:I58,8,0)</f>
        <v>252169.03349999999</v>
      </c>
      <c r="G19" s="16">
        <f t="shared" si="0"/>
        <v>2796773.9209000003</v>
      </c>
      <c r="H19" s="27">
        <f>RA!J23</f>
        <v>8.2707035609206496</v>
      </c>
      <c r="I19" s="20">
        <f>VLOOKUP(B19,RMS!B:D,3,FALSE)</f>
        <v>3048943.7799812001</v>
      </c>
      <c r="J19" s="21">
        <f>VLOOKUP(B19,RMS!B:E,4,FALSE)</f>
        <v>2796773.96558632</v>
      </c>
      <c r="K19" s="22">
        <f t="shared" si="1"/>
        <v>-0.82558119995519519</v>
      </c>
      <c r="L19" s="22">
        <f t="shared" si="2"/>
        <v>-4.4686319772154093E-2</v>
      </c>
    </row>
    <row r="20" spans="1:12" x14ac:dyDescent="0.15">
      <c r="A20" s="39"/>
      <c r="B20" s="12">
        <v>31</v>
      </c>
      <c r="C20" s="36" t="s">
        <v>22</v>
      </c>
      <c r="D20" s="36"/>
      <c r="E20" s="15">
        <f>VLOOKUP(C20,RA!B24:D55,3,0)</f>
        <v>295208.37109999999</v>
      </c>
      <c r="F20" s="25">
        <f>VLOOKUP(C20,RA!B24:I59,8,0)</f>
        <v>53273.0504</v>
      </c>
      <c r="G20" s="16">
        <f t="shared" si="0"/>
        <v>241935.32069999998</v>
      </c>
      <c r="H20" s="27">
        <f>RA!J24</f>
        <v>18.045914552319399</v>
      </c>
      <c r="I20" s="20">
        <f>VLOOKUP(B20,RMS!B:D,3,FALSE)</f>
        <v>295208.35099005402</v>
      </c>
      <c r="J20" s="21">
        <f>VLOOKUP(B20,RMS!B:E,4,FALSE)</f>
        <v>241935.316304081</v>
      </c>
      <c r="K20" s="22">
        <f t="shared" si="1"/>
        <v>2.0109945966396481E-2</v>
      </c>
      <c r="L20" s="22">
        <f t="shared" si="2"/>
        <v>4.395918978843838E-3</v>
      </c>
    </row>
    <row r="21" spans="1:12" x14ac:dyDescent="0.15">
      <c r="A21" s="39"/>
      <c r="B21" s="12">
        <v>32</v>
      </c>
      <c r="C21" s="36" t="s">
        <v>23</v>
      </c>
      <c r="D21" s="36"/>
      <c r="E21" s="15">
        <f>VLOOKUP(C21,RA!B24:D56,3,0)</f>
        <v>256112.54490000001</v>
      </c>
      <c r="F21" s="25">
        <f>VLOOKUP(C21,RA!B25:I60,8,0)</f>
        <v>21498.577099999999</v>
      </c>
      <c r="G21" s="16">
        <f t="shared" si="0"/>
        <v>234613.96780000001</v>
      </c>
      <c r="H21" s="27">
        <f>RA!J25</f>
        <v>8.3941913538027606</v>
      </c>
      <c r="I21" s="20">
        <f>VLOOKUP(B21,RMS!B:D,3,FALSE)</f>
        <v>256112.55016507101</v>
      </c>
      <c r="J21" s="21">
        <f>VLOOKUP(B21,RMS!B:E,4,FALSE)</f>
        <v>234613.96013867599</v>
      </c>
      <c r="K21" s="22">
        <f t="shared" si="1"/>
        <v>-5.2650709985755384E-3</v>
      </c>
      <c r="L21" s="22">
        <f t="shared" si="2"/>
        <v>7.6613240235019475E-3</v>
      </c>
    </row>
    <row r="22" spans="1:12" x14ac:dyDescent="0.15">
      <c r="A22" s="39"/>
      <c r="B22" s="12">
        <v>33</v>
      </c>
      <c r="C22" s="36" t="s">
        <v>24</v>
      </c>
      <c r="D22" s="36"/>
      <c r="E22" s="15">
        <f>VLOOKUP(C22,RA!B26:D57,3,0)</f>
        <v>583430.06079999998</v>
      </c>
      <c r="F22" s="25">
        <f>VLOOKUP(C22,RA!B26:I61,8,0)</f>
        <v>131299.82699999999</v>
      </c>
      <c r="G22" s="16">
        <f t="shared" si="0"/>
        <v>452130.23379999999</v>
      </c>
      <c r="H22" s="27">
        <f>RA!J26</f>
        <v>22.504810057260599</v>
      </c>
      <c r="I22" s="20">
        <f>VLOOKUP(B22,RMS!B:D,3,FALSE)</f>
        <v>583430.05439208797</v>
      </c>
      <c r="J22" s="21">
        <f>VLOOKUP(B22,RMS!B:E,4,FALSE)</f>
        <v>452130.20986136101</v>
      </c>
      <c r="K22" s="22">
        <f t="shared" si="1"/>
        <v>6.4079120056703687E-3</v>
      </c>
      <c r="L22" s="22">
        <f t="shared" si="2"/>
        <v>2.3938638973049819E-2</v>
      </c>
    </row>
    <row r="23" spans="1:12" x14ac:dyDescent="0.15">
      <c r="A23" s="39"/>
      <c r="B23" s="12">
        <v>34</v>
      </c>
      <c r="C23" s="36" t="s">
        <v>25</v>
      </c>
      <c r="D23" s="36"/>
      <c r="E23" s="15">
        <f>VLOOKUP(C23,RA!B26:D58,3,0)</f>
        <v>311769.87040000001</v>
      </c>
      <c r="F23" s="25">
        <f>VLOOKUP(C23,RA!B27:I62,8,0)</f>
        <v>100757.6174</v>
      </c>
      <c r="G23" s="16">
        <f t="shared" si="0"/>
        <v>211012.25300000003</v>
      </c>
      <c r="H23" s="27">
        <f>RA!J27</f>
        <v>32.317945692035003</v>
      </c>
      <c r="I23" s="20">
        <f>VLOOKUP(B23,RMS!B:D,3,FALSE)</f>
        <v>311769.83549051499</v>
      </c>
      <c r="J23" s="21">
        <f>VLOOKUP(B23,RMS!B:E,4,FALSE)</f>
        <v>211012.27011536699</v>
      </c>
      <c r="K23" s="22">
        <f t="shared" si="1"/>
        <v>3.4909485024400055E-2</v>
      </c>
      <c r="L23" s="22">
        <f t="shared" si="2"/>
        <v>-1.7115366965299472E-2</v>
      </c>
    </row>
    <row r="24" spans="1:12" x14ac:dyDescent="0.15">
      <c r="A24" s="39"/>
      <c r="B24" s="12">
        <v>35</v>
      </c>
      <c r="C24" s="36" t="s">
        <v>26</v>
      </c>
      <c r="D24" s="36"/>
      <c r="E24" s="15">
        <f>VLOOKUP(C24,RA!B28:D59,3,0)</f>
        <v>821614.94449999998</v>
      </c>
      <c r="F24" s="25">
        <f>VLOOKUP(C24,RA!B28:I63,8,0)</f>
        <v>64286.140800000001</v>
      </c>
      <c r="G24" s="16">
        <f t="shared" si="0"/>
        <v>757328.80369999993</v>
      </c>
      <c r="H24" s="27">
        <f>RA!J28</f>
        <v>7.8243636183031997</v>
      </c>
      <c r="I24" s="20">
        <f>VLOOKUP(B24,RMS!B:D,3,FALSE)</f>
        <v>821614.944553982</v>
      </c>
      <c r="J24" s="21">
        <f>VLOOKUP(B24,RMS!B:E,4,FALSE)</f>
        <v>757328.79713274306</v>
      </c>
      <c r="K24" s="22">
        <f t="shared" si="1"/>
        <v>-5.3982017561793327E-5</v>
      </c>
      <c r="L24" s="22">
        <f t="shared" si="2"/>
        <v>6.5672568744048476E-3</v>
      </c>
    </row>
    <row r="25" spans="1:12" x14ac:dyDescent="0.15">
      <c r="A25" s="39"/>
      <c r="B25" s="12">
        <v>36</v>
      </c>
      <c r="C25" s="36" t="s">
        <v>27</v>
      </c>
      <c r="D25" s="36"/>
      <c r="E25" s="15">
        <f>VLOOKUP(C25,RA!B28:D60,3,0)</f>
        <v>528968.24509999994</v>
      </c>
      <c r="F25" s="25">
        <f>VLOOKUP(C25,RA!B29:I64,8,0)</f>
        <v>84687.777900000001</v>
      </c>
      <c r="G25" s="16">
        <f t="shared" si="0"/>
        <v>444280.46719999996</v>
      </c>
      <c r="H25" s="27">
        <f>RA!J29</f>
        <v>16.009992789640901</v>
      </c>
      <c r="I25" s="20">
        <f>VLOOKUP(B25,RMS!B:D,3,FALSE)</f>
        <v>528968.24324424798</v>
      </c>
      <c r="J25" s="21">
        <f>VLOOKUP(B25,RMS!B:E,4,FALSE)</f>
        <v>444280.46940568899</v>
      </c>
      <c r="K25" s="22">
        <f t="shared" si="1"/>
        <v>1.8557519651949406E-3</v>
      </c>
      <c r="L25" s="22">
        <f t="shared" si="2"/>
        <v>-2.2056890302337706E-3</v>
      </c>
    </row>
    <row r="26" spans="1:12" x14ac:dyDescent="0.15">
      <c r="A26" s="39"/>
      <c r="B26" s="12">
        <v>37</v>
      </c>
      <c r="C26" s="36" t="s">
        <v>28</v>
      </c>
      <c r="D26" s="36"/>
      <c r="E26" s="15">
        <f>VLOOKUP(C26,RA!B30:D61,3,0)</f>
        <v>1102248.2131000001</v>
      </c>
      <c r="F26" s="25">
        <f>VLOOKUP(C26,RA!B30:I65,8,0)</f>
        <v>137990.94810000001</v>
      </c>
      <c r="G26" s="16">
        <f t="shared" si="0"/>
        <v>964257.26500000001</v>
      </c>
      <c r="H26" s="27">
        <f>RA!J30</f>
        <v>12.5190448448911</v>
      </c>
      <c r="I26" s="20">
        <f>VLOOKUP(B26,RMS!B:D,3,FALSE)</f>
        <v>1102248.17485133</v>
      </c>
      <c r="J26" s="21">
        <f>VLOOKUP(B26,RMS!B:E,4,FALSE)</f>
        <v>964257.26405224798</v>
      </c>
      <c r="K26" s="22">
        <f t="shared" si="1"/>
        <v>3.8248670054599643E-2</v>
      </c>
      <c r="L26" s="22">
        <f t="shared" si="2"/>
        <v>9.4775203615427017E-4</v>
      </c>
    </row>
    <row r="27" spans="1:12" x14ac:dyDescent="0.15">
      <c r="A27" s="39"/>
      <c r="B27" s="12">
        <v>38</v>
      </c>
      <c r="C27" s="36" t="s">
        <v>29</v>
      </c>
      <c r="D27" s="36"/>
      <c r="E27" s="15">
        <f>VLOOKUP(C27,RA!B30:D62,3,0)</f>
        <v>904125.10809999995</v>
      </c>
      <c r="F27" s="25">
        <f>VLOOKUP(C27,RA!B31:I66,8,0)</f>
        <v>46063.581100000003</v>
      </c>
      <c r="G27" s="16">
        <f t="shared" si="0"/>
        <v>858061.527</v>
      </c>
      <c r="H27" s="27">
        <f>RA!J31</f>
        <v>5.0948237901280802</v>
      </c>
      <c r="I27" s="20">
        <f>VLOOKUP(B27,RMS!B:D,3,FALSE)</f>
        <v>904124.98646283196</v>
      </c>
      <c r="J27" s="21">
        <f>VLOOKUP(B27,RMS!B:E,4,FALSE)</f>
        <v>858061.57342654897</v>
      </c>
      <c r="K27" s="22">
        <f t="shared" si="1"/>
        <v>0.12163716799113899</v>
      </c>
      <c r="L27" s="22">
        <f t="shared" si="2"/>
        <v>-4.6426548971794546E-2</v>
      </c>
    </row>
    <row r="28" spans="1:12" x14ac:dyDescent="0.15">
      <c r="A28" s="39"/>
      <c r="B28" s="12">
        <v>39</v>
      </c>
      <c r="C28" s="36" t="s">
        <v>30</v>
      </c>
      <c r="D28" s="36"/>
      <c r="E28" s="15">
        <f>VLOOKUP(C28,RA!B32:D63,3,0)</f>
        <v>156509.51310000001</v>
      </c>
      <c r="F28" s="25">
        <f>VLOOKUP(C28,RA!B32:I67,8,0)</f>
        <v>40578.182999999997</v>
      </c>
      <c r="G28" s="16">
        <f t="shared" si="0"/>
        <v>115931.33010000002</v>
      </c>
      <c r="H28" s="27">
        <f>RA!J32</f>
        <v>25.926975425495701</v>
      </c>
      <c r="I28" s="20">
        <f>VLOOKUP(B28,RMS!B:D,3,FALSE)</f>
        <v>156509.458178965</v>
      </c>
      <c r="J28" s="21">
        <f>VLOOKUP(B28,RMS!B:E,4,FALSE)</f>
        <v>115931.322546169</v>
      </c>
      <c r="K28" s="22">
        <f t="shared" si="1"/>
        <v>5.4921035014558583E-2</v>
      </c>
      <c r="L28" s="22">
        <f t="shared" si="2"/>
        <v>7.5538310193223879E-3</v>
      </c>
    </row>
    <row r="29" spans="1:12" x14ac:dyDescent="0.15">
      <c r="A29" s="39"/>
      <c r="B29" s="12">
        <v>40</v>
      </c>
      <c r="C29" s="36" t="s">
        <v>31</v>
      </c>
      <c r="D29" s="36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</row>
    <row r="30" spans="1:12" x14ac:dyDescent="0.15">
      <c r="A30" s="39"/>
      <c r="B30" s="12">
        <v>41</v>
      </c>
      <c r="C30" s="36" t="s">
        <v>36</v>
      </c>
      <c r="D30" s="3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39"/>
      <c r="B31" s="12">
        <v>42</v>
      </c>
      <c r="C31" s="36" t="s">
        <v>32</v>
      </c>
      <c r="D31" s="36"/>
      <c r="E31" s="15">
        <f>VLOOKUP(C31,RA!B34:D66,3,0)</f>
        <v>145414.75</v>
      </c>
      <c r="F31" s="25">
        <f>VLOOKUP(C31,RA!B35:I70,8,0)</f>
        <v>22015.449199999999</v>
      </c>
      <c r="G31" s="16">
        <f t="shared" si="0"/>
        <v>123399.3008</v>
      </c>
      <c r="H31" s="27">
        <f>RA!J35</f>
        <v>15.1397634696618</v>
      </c>
      <c r="I31" s="20">
        <f>VLOOKUP(B31,RMS!B:D,3,FALSE)</f>
        <v>145414.74969999999</v>
      </c>
      <c r="J31" s="21">
        <f>VLOOKUP(B31,RMS!B:E,4,FALSE)</f>
        <v>123399.27370000001</v>
      </c>
      <c r="K31" s="22">
        <f t="shared" si="1"/>
        <v>3.0000001424923539E-4</v>
      </c>
      <c r="L31" s="22">
        <f t="shared" si="2"/>
        <v>2.7099999992060475E-2</v>
      </c>
    </row>
    <row r="32" spans="1:12" x14ac:dyDescent="0.15">
      <c r="A32" s="39"/>
      <c r="B32" s="12">
        <v>71</v>
      </c>
      <c r="C32" s="36" t="s">
        <v>37</v>
      </c>
      <c r="D32" s="3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39"/>
      <c r="B33" s="12">
        <v>72</v>
      </c>
      <c r="C33" s="36" t="s">
        <v>38</v>
      </c>
      <c r="D33" s="3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39"/>
      <c r="B34" s="12">
        <v>73</v>
      </c>
      <c r="C34" s="36" t="s">
        <v>39</v>
      </c>
      <c r="D34" s="3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39"/>
      <c r="B35" s="12">
        <v>75</v>
      </c>
      <c r="C35" s="36" t="s">
        <v>33</v>
      </c>
      <c r="D35" s="36"/>
      <c r="E35" s="15">
        <f>VLOOKUP(C35,RA!B8:D70,3,0)</f>
        <v>215492.30790000001</v>
      </c>
      <c r="F35" s="25">
        <f>VLOOKUP(C35,RA!B8:I74,8,0)</f>
        <v>10206.561799999999</v>
      </c>
      <c r="G35" s="16">
        <f t="shared" si="0"/>
        <v>205285.74610000002</v>
      </c>
      <c r="H35" s="27">
        <f>RA!J39</f>
        <v>4.7363926348296399</v>
      </c>
      <c r="I35" s="20">
        <f>VLOOKUP(B35,RMS!B:D,3,FALSE)</f>
        <v>215492.30769230801</v>
      </c>
      <c r="J35" s="21">
        <f>VLOOKUP(B35,RMS!B:E,4,FALSE)</f>
        <v>205285.74786324799</v>
      </c>
      <c r="K35" s="22">
        <f t="shared" si="1"/>
        <v>2.076920063700527E-4</v>
      </c>
      <c r="L35" s="22">
        <f t="shared" si="2"/>
        <v>-1.7632479721214622E-3</v>
      </c>
    </row>
    <row r="36" spans="1:12" x14ac:dyDescent="0.15">
      <c r="A36" s="39"/>
      <c r="B36" s="12">
        <v>76</v>
      </c>
      <c r="C36" s="36" t="s">
        <v>34</v>
      </c>
      <c r="D36" s="36"/>
      <c r="E36" s="15">
        <f>VLOOKUP(C36,RA!B8:D71,3,0)</f>
        <v>693593.45389999996</v>
      </c>
      <c r="F36" s="25">
        <f>VLOOKUP(C36,RA!B8:I75,8,0)</f>
        <v>42691.9836</v>
      </c>
      <c r="G36" s="16">
        <f t="shared" si="0"/>
        <v>650901.47029999993</v>
      </c>
      <c r="H36" s="27">
        <f>RA!J40</f>
        <v>6.1551883686254003</v>
      </c>
      <c r="I36" s="20">
        <f>VLOOKUP(B36,RMS!B:D,3,FALSE)</f>
        <v>693593.44415213703</v>
      </c>
      <c r="J36" s="21">
        <f>VLOOKUP(B36,RMS!B:E,4,FALSE)</f>
        <v>650901.47770256398</v>
      </c>
      <c r="K36" s="22">
        <f t="shared" si="1"/>
        <v>9.7478629322722554E-3</v>
      </c>
      <c r="L36" s="22">
        <f t="shared" si="2"/>
        <v>-7.4025640496984124E-3</v>
      </c>
    </row>
    <row r="37" spans="1:12" x14ac:dyDescent="0.15">
      <c r="A37" s="39"/>
      <c r="B37" s="12">
        <v>77</v>
      </c>
      <c r="C37" s="36" t="s">
        <v>40</v>
      </c>
      <c r="D37" s="3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39"/>
      <c r="B38" s="12">
        <v>78</v>
      </c>
      <c r="C38" s="36" t="s">
        <v>41</v>
      </c>
      <c r="D38" s="3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s="35" customFormat="1" x14ac:dyDescent="0.15">
      <c r="A39" s="39"/>
      <c r="B39" s="12">
        <v>9101</v>
      </c>
      <c r="C39" s="36" t="s">
        <v>72</v>
      </c>
      <c r="D39" s="36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</row>
    <row r="40" spans="1:12" x14ac:dyDescent="0.15">
      <c r="A40" s="39"/>
      <c r="B40" s="12">
        <v>99</v>
      </c>
      <c r="C40" s="36" t="s">
        <v>35</v>
      </c>
      <c r="D40" s="36"/>
      <c r="E40" s="15">
        <f>VLOOKUP(C40,RA!B8:D74,3,0)</f>
        <v>7349.8806000000004</v>
      </c>
      <c r="F40" s="25">
        <f>VLOOKUP(C40,RA!B8:I78,8,0)</f>
        <v>657.50710000000004</v>
      </c>
      <c r="G40" s="16">
        <f t="shared" si="0"/>
        <v>6692.3735000000006</v>
      </c>
      <c r="H40" s="27">
        <f>RA!J43</f>
        <v>0</v>
      </c>
      <c r="I40" s="20">
        <f>VLOOKUP(B40,RMS!B:D,3,FALSE)</f>
        <v>7349.8804931548302</v>
      </c>
      <c r="J40" s="21">
        <f>VLOOKUP(B40,RMS!B:E,4,FALSE)</f>
        <v>6692.3737992587603</v>
      </c>
      <c r="K40" s="22">
        <f t="shared" si="1"/>
        <v>1.0684517019399209E-4</v>
      </c>
      <c r="L40" s="22">
        <f t="shared" si="2"/>
        <v>-2.9925875969638582E-4</v>
      </c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workbookViewId="0">
      <selection sqref="A1:W44"/>
    </sheetView>
  </sheetViews>
  <sheetFormatPr defaultRowHeight="11.25" x14ac:dyDescent="0.15"/>
  <cols>
    <col min="1" max="1" width="7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54" t="s">
        <v>47</v>
      </c>
      <c r="W1" s="44"/>
    </row>
    <row r="2" spans="1:23" ht="12.75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54"/>
      <c r="W2" s="44"/>
    </row>
    <row r="3" spans="1:23" ht="23.25" thickBot="1" x14ac:dyDescent="0.2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55" t="s">
        <v>48</v>
      </c>
      <c r="W3" s="44"/>
    </row>
    <row r="4" spans="1:23" ht="15" thickTop="1" thickBot="1" x14ac:dyDescent="0.2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53"/>
      <c r="W4" s="44"/>
    </row>
    <row r="5" spans="1:23" ht="15" thickTop="1" thickBot="1" x14ac:dyDescent="0.25">
      <c r="A5" s="56"/>
      <c r="B5" s="57"/>
      <c r="C5" s="58"/>
      <c r="D5" s="59" t="s">
        <v>0</v>
      </c>
      <c r="E5" s="59" t="s">
        <v>60</v>
      </c>
      <c r="F5" s="59" t="s">
        <v>61</v>
      </c>
      <c r="G5" s="59" t="s">
        <v>49</v>
      </c>
      <c r="H5" s="59" t="s">
        <v>50</v>
      </c>
      <c r="I5" s="59" t="s">
        <v>1</v>
      </c>
      <c r="J5" s="59" t="s">
        <v>2</v>
      </c>
      <c r="K5" s="59" t="s">
        <v>51</v>
      </c>
      <c r="L5" s="59" t="s">
        <v>52</v>
      </c>
      <c r="M5" s="59" t="s">
        <v>53</v>
      </c>
      <c r="N5" s="59" t="s">
        <v>54</v>
      </c>
      <c r="O5" s="59" t="s">
        <v>55</v>
      </c>
      <c r="P5" s="59" t="s">
        <v>62</v>
      </c>
      <c r="Q5" s="59" t="s">
        <v>63</v>
      </c>
      <c r="R5" s="59" t="s">
        <v>56</v>
      </c>
      <c r="S5" s="59" t="s">
        <v>57</v>
      </c>
      <c r="T5" s="59" t="s">
        <v>58</v>
      </c>
      <c r="U5" s="60" t="s">
        <v>59</v>
      </c>
      <c r="V5" s="53"/>
      <c r="W5" s="53"/>
    </row>
    <row r="6" spans="1:23" ht="14.25" thickBot="1" x14ac:dyDescent="0.2">
      <c r="A6" s="61" t="s">
        <v>3</v>
      </c>
      <c r="B6" s="45" t="s">
        <v>4</v>
      </c>
      <c r="C6" s="46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2"/>
      <c r="V6" s="53"/>
      <c r="W6" s="53"/>
    </row>
    <row r="7" spans="1:23" ht="14.25" thickBot="1" x14ac:dyDescent="0.2">
      <c r="A7" s="47" t="s">
        <v>5</v>
      </c>
      <c r="B7" s="48"/>
      <c r="C7" s="49"/>
      <c r="D7" s="63">
        <v>17895158.3134</v>
      </c>
      <c r="E7" s="63">
        <v>23898474</v>
      </c>
      <c r="F7" s="64">
        <v>74.879920422534099</v>
      </c>
      <c r="G7" s="63">
        <v>16039245.515000001</v>
      </c>
      <c r="H7" s="64">
        <v>11.571072945197701</v>
      </c>
      <c r="I7" s="63">
        <v>2239622.7382</v>
      </c>
      <c r="J7" s="64">
        <v>12.515244061981599</v>
      </c>
      <c r="K7" s="63">
        <v>1686244.3748999999</v>
      </c>
      <c r="L7" s="64">
        <v>10.513239998246901</v>
      </c>
      <c r="M7" s="64">
        <v>0.32817210336598901</v>
      </c>
      <c r="N7" s="63">
        <v>373515025.58249998</v>
      </c>
      <c r="O7" s="63">
        <v>3540171697.3302002</v>
      </c>
      <c r="P7" s="63">
        <v>1061180</v>
      </c>
      <c r="Q7" s="63">
        <v>1055685</v>
      </c>
      <c r="R7" s="64">
        <v>0.52051511577790899</v>
      </c>
      <c r="S7" s="63">
        <v>16.863452301588801</v>
      </c>
      <c r="T7" s="63">
        <v>17.5569730678185</v>
      </c>
      <c r="U7" s="65">
        <v>-4.1125669514562198</v>
      </c>
      <c r="V7" s="53"/>
      <c r="W7" s="53"/>
    </row>
    <row r="8" spans="1:23" ht="14.25" thickBot="1" x14ac:dyDescent="0.2">
      <c r="A8" s="50">
        <v>41812</v>
      </c>
      <c r="B8" s="40" t="s">
        <v>6</v>
      </c>
      <c r="C8" s="41"/>
      <c r="D8" s="66">
        <v>658174.48560000001</v>
      </c>
      <c r="E8" s="66">
        <v>706325</v>
      </c>
      <c r="F8" s="67">
        <v>93.182951983860093</v>
      </c>
      <c r="G8" s="66">
        <v>516555.44630000001</v>
      </c>
      <c r="H8" s="67">
        <v>27.4160383583976</v>
      </c>
      <c r="I8" s="66">
        <v>154803.39850000001</v>
      </c>
      <c r="J8" s="67">
        <v>23.5201153929386</v>
      </c>
      <c r="K8" s="66">
        <v>94372.646599999993</v>
      </c>
      <c r="L8" s="67">
        <v>18.269606346419401</v>
      </c>
      <c r="M8" s="67">
        <v>0.64034181595157302</v>
      </c>
      <c r="N8" s="66">
        <v>13080490.801999999</v>
      </c>
      <c r="O8" s="66">
        <v>135655758.2703</v>
      </c>
      <c r="P8" s="66">
        <v>29593</v>
      </c>
      <c r="Q8" s="66">
        <v>28858</v>
      </c>
      <c r="R8" s="67">
        <v>2.5469540508697799</v>
      </c>
      <c r="S8" s="66">
        <v>22.240884182070101</v>
      </c>
      <c r="T8" s="66">
        <v>25.0698810312565</v>
      </c>
      <c r="U8" s="68">
        <v>-12.719803880221001</v>
      </c>
      <c r="V8" s="53"/>
      <c r="W8" s="53"/>
    </row>
    <row r="9" spans="1:23" ht="12" customHeight="1" thickBot="1" x14ac:dyDescent="0.2">
      <c r="A9" s="51"/>
      <c r="B9" s="40" t="s">
        <v>7</v>
      </c>
      <c r="C9" s="41"/>
      <c r="D9" s="66">
        <v>122264.6767</v>
      </c>
      <c r="E9" s="66">
        <v>116162</v>
      </c>
      <c r="F9" s="67">
        <v>105.25359127769801</v>
      </c>
      <c r="G9" s="66">
        <v>104392.90850000001</v>
      </c>
      <c r="H9" s="67">
        <v>17.119714793653799</v>
      </c>
      <c r="I9" s="66">
        <v>26570.9326</v>
      </c>
      <c r="J9" s="67">
        <v>21.7323051245593</v>
      </c>
      <c r="K9" s="66">
        <v>21587.490900000001</v>
      </c>
      <c r="L9" s="67">
        <v>20.679077927980099</v>
      </c>
      <c r="M9" s="67">
        <v>0.23084858370455599</v>
      </c>
      <c r="N9" s="66">
        <v>2163929.1959000002</v>
      </c>
      <c r="O9" s="66">
        <v>22745932.188499998</v>
      </c>
      <c r="P9" s="66">
        <v>7227</v>
      </c>
      <c r="Q9" s="66">
        <v>7366</v>
      </c>
      <c r="R9" s="67">
        <v>-1.88704860168341</v>
      </c>
      <c r="S9" s="66">
        <v>16.917763484156598</v>
      </c>
      <c r="T9" s="66">
        <v>17.124753638338301</v>
      </c>
      <c r="U9" s="68">
        <v>-1.2235077903502001</v>
      </c>
      <c r="V9" s="53"/>
      <c r="W9" s="53"/>
    </row>
    <row r="10" spans="1:23" ht="14.25" thickBot="1" x14ac:dyDescent="0.2">
      <c r="A10" s="51"/>
      <c r="B10" s="40" t="s">
        <v>8</v>
      </c>
      <c r="C10" s="41"/>
      <c r="D10" s="66">
        <v>180780.68520000001</v>
      </c>
      <c r="E10" s="66">
        <v>174531</v>
      </c>
      <c r="F10" s="67">
        <v>103.580845351256</v>
      </c>
      <c r="G10" s="66">
        <v>152878.66800000001</v>
      </c>
      <c r="H10" s="67">
        <v>18.251086018096402</v>
      </c>
      <c r="I10" s="66">
        <v>44979.4274</v>
      </c>
      <c r="J10" s="67">
        <v>24.880659872617901</v>
      </c>
      <c r="K10" s="66">
        <v>27131.6126</v>
      </c>
      <c r="L10" s="67">
        <v>17.747153971802</v>
      </c>
      <c r="M10" s="67">
        <v>0.65782358988864498</v>
      </c>
      <c r="N10" s="66">
        <v>4274382.0754000004</v>
      </c>
      <c r="O10" s="66">
        <v>34388178.275899999</v>
      </c>
      <c r="P10" s="66">
        <v>98642</v>
      </c>
      <c r="Q10" s="66">
        <v>100840</v>
      </c>
      <c r="R10" s="67">
        <v>-2.1796905989686599</v>
      </c>
      <c r="S10" s="66">
        <v>1.8326948480363301</v>
      </c>
      <c r="T10" s="66">
        <v>1.9149513278460899</v>
      </c>
      <c r="U10" s="68">
        <v>-4.4882801901197098</v>
      </c>
      <c r="V10" s="53"/>
      <c r="W10" s="53"/>
    </row>
    <row r="11" spans="1:23" ht="14.25" thickBot="1" x14ac:dyDescent="0.2">
      <c r="A11" s="51"/>
      <c r="B11" s="40" t="s">
        <v>9</v>
      </c>
      <c r="C11" s="41"/>
      <c r="D11" s="66">
        <v>83148.249100000001</v>
      </c>
      <c r="E11" s="66">
        <v>98643</v>
      </c>
      <c r="F11" s="67">
        <v>84.292092799286294</v>
      </c>
      <c r="G11" s="66">
        <v>71625.677599999995</v>
      </c>
      <c r="H11" s="67">
        <v>16.087207669222799</v>
      </c>
      <c r="I11" s="66">
        <v>16209.9764</v>
      </c>
      <c r="J11" s="67">
        <v>19.495270887189399</v>
      </c>
      <c r="K11" s="66">
        <v>12354.155699999999</v>
      </c>
      <c r="L11" s="67">
        <v>17.248221746665902</v>
      </c>
      <c r="M11" s="67">
        <v>0.31210718025838102</v>
      </c>
      <c r="N11" s="66">
        <v>1771523.5541999999</v>
      </c>
      <c r="O11" s="66">
        <v>14570451.168400001</v>
      </c>
      <c r="P11" s="66">
        <v>4209</v>
      </c>
      <c r="Q11" s="66">
        <v>4277</v>
      </c>
      <c r="R11" s="67">
        <v>-1.5898994622398901</v>
      </c>
      <c r="S11" s="66">
        <v>19.7548703017344</v>
      </c>
      <c r="T11" s="66">
        <v>20.4326753331775</v>
      </c>
      <c r="U11" s="68">
        <v>-3.4310781143603601</v>
      </c>
      <c r="V11" s="53"/>
      <c r="W11" s="53"/>
    </row>
    <row r="12" spans="1:23" ht="14.25" thickBot="1" x14ac:dyDescent="0.2">
      <c r="A12" s="51"/>
      <c r="B12" s="40" t="s">
        <v>10</v>
      </c>
      <c r="C12" s="41"/>
      <c r="D12" s="66">
        <v>205457.78140000001</v>
      </c>
      <c r="E12" s="66">
        <v>413638</v>
      </c>
      <c r="F12" s="67">
        <v>49.670915486488198</v>
      </c>
      <c r="G12" s="66">
        <v>308200.33149999997</v>
      </c>
      <c r="H12" s="67">
        <v>-33.336287991630499</v>
      </c>
      <c r="I12" s="66">
        <v>41895.863100000002</v>
      </c>
      <c r="J12" s="67">
        <v>20.391470605065098</v>
      </c>
      <c r="K12" s="66">
        <v>-847.47379999999998</v>
      </c>
      <c r="L12" s="67">
        <v>-0.274974980031779</v>
      </c>
      <c r="M12" s="67">
        <v>-50.436175018036003</v>
      </c>
      <c r="N12" s="66">
        <v>5940923.5042000003</v>
      </c>
      <c r="O12" s="66">
        <v>43398313.524499997</v>
      </c>
      <c r="P12" s="66">
        <v>2651</v>
      </c>
      <c r="Q12" s="66">
        <v>2638</v>
      </c>
      <c r="R12" s="67">
        <v>0.49279757391964601</v>
      </c>
      <c r="S12" s="66">
        <v>77.501992229347394</v>
      </c>
      <c r="T12" s="66">
        <v>78.853999924185004</v>
      </c>
      <c r="U12" s="68">
        <v>-1.74448121389789</v>
      </c>
      <c r="V12" s="53"/>
      <c r="W12" s="53"/>
    </row>
    <row r="13" spans="1:23" ht="14.25" thickBot="1" x14ac:dyDescent="0.2">
      <c r="A13" s="51"/>
      <c r="B13" s="40" t="s">
        <v>11</v>
      </c>
      <c r="C13" s="41"/>
      <c r="D13" s="66">
        <v>363330.74089999998</v>
      </c>
      <c r="E13" s="66">
        <v>704069</v>
      </c>
      <c r="F13" s="67">
        <v>51.604422421666101</v>
      </c>
      <c r="G13" s="66">
        <v>337001.34350000002</v>
      </c>
      <c r="H13" s="67">
        <v>7.8128464197057701</v>
      </c>
      <c r="I13" s="66">
        <v>81295.241999999998</v>
      </c>
      <c r="J13" s="67">
        <v>22.374996896388399</v>
      </c>
      <c r="K13" s="66">
        <v>62295.034200000002</v>
      </c>
      <c r="L13" s="67">
        <v>18.485099659550801</v>
      </c>
      <c r="M13" s="67">
        <v>0.30500356961036901</v>
      </c>
      <c r="N13" s="66">
        <v>7660442.6727</v>
      </c>
      <c r="O13" s="66">
        <v>68060150.324499995</v>
      </c>
      <c r="P13" s="66">
        <v>13747</v>
      </c>
      <c r="Q13" s="66">
        <v>13957</v>
      </c>
      <c r="R13" s="67">
        <v>-1.50462133696353</v>
      </c>
      <c r="S13" s="66">
        <v>26.429820389903298</v>
      </c>
      <c r="T13" s="66">
        <v>29.006600845453899</v>
      </c>
      <c r="U13" s="68">
        <v>-9.7495193593333092</v>
      </c>
      <c r="V13" s="53"/>
      <c r="W13" s="53"/>
    </row>
    <row r="14" spans="1:23" ht="14.25" thickBot="1" x14ac:dyDescent="0.2">
      <c r="A14" s="51"/>
      <c r="B14" s="40" t="s">
        <v>12</v>
      </c>
      <c r="C14" s="41"/>
      <c r="D14" s="66">
        <v>188815.46340000001</v>
      </c>
      <c r="E14" s="66">
        <v>231424</v>
      </c>
      <c r="F14" s="67">
        <v>81.588540255116101</v>
      </c>
      <c r="G14" s="66">
        <v>203825.78320000001</v>
      </c>
      <c r="H14" s="67">
        <v>-7.3642890336751101</v>
      </c>
      <c r="I14" s="66">
        <v>33022.848400000003</v>
      </c>
      <c r="J14" s="67">
        <v>17.489483014451</v>
      </c>
      <c r="K14" s="66">
        <v>24909.9503</v>
      </c>
      <c r="L14" s="67">
        <v>12.2211969010602</v>
      </c>
      <c r="M14" s="67">
        <v>0.32568905205724202</v>
      </c>
      <c r="N14" s="66">
        <v>4093181.7212999999</v>
      </c>
      <c r="O14" s="66">
        <v>31457594.937100001</v>
      </c>
      <c r="P14" s="66">
        <v>3458</v>
      </c>
      <c r="Q14" s="66">
        <v>4150</v>
      </c>
      <c r="R14" s="67">
        <v>-16.674698795180699</v>
      </c>
      <c r="S14" s="66">
        <v>54.602505320994801</v>
      </c>
      <c r="T14" s="66">
        <v>51.484986216867497</v>
      </c>
      <c r="U14" s="68">
        <v>5.7094799694632901</v>
      </c>
      <c r="V14" s="53"/>
      <c r="W14" s="53"/>
    </row>
    <row r="15" spans="1:23" ht="14.25" thickBot="1" x14ac:dyDescent="0.2">
      <c r="A15" s="51"/>
      <c r="B15" s="40" t="s">
        <v>13</v>
      </c>
      <c r="C15" s="41"/>
      <c r="D15" s="66">
        <v>168211.3217</v>
      </c>
      <c r="E15" s="66">
        <v>142584</v>
      </c>
      <c r="F15" s="67">
        <v>117.973490503843</v>
      </c>
      <c r="G15" s="66">
        <v>106234.273</v>
      </c>
      <c r="H15" s="67">
        <v>58.3399753674598</v>
      </c>
      <c r="I15" s="66">
        <v>22990.5471</v>
      </c>
      <c r="J15" s="67">
        <v>13.6676573655387</v>
      </c>
      <c r="K15" s="66">
        <v>16546.119299999998</v>
      </c>
      <c r="L15" s="67">
        <v>15.575123576174001</v>
      </c>
      <c r="M15" s="67">
        <v>0.38948273508459502</v>
      </c>
      <c r="N15" s="66">
        <v>3452707.1257000002</v>
      </c>
      <c r="O15" s="66">
        <v>24704301.350099999</v>
      </c>
      <c r="P15" s="66">
        <v>6721</v>
      </c>
      <c r="Q15" s="66">
        <v>7432</v>
      </c>
      <c r="R15" s="67">
        <v>-9.5667384284176507</v>
      </c>
      <c r="S15" s="66">
        <v>25.027722318107401</v>
      </c>
      <c r="T15" s="66">
        <v>24.858211315931101</v>
      </c>
      <c r="U15" s="68">
        <v>0.67729296346586598</v>
      </c>
      <c r="V15" s="53"/>
      <c r="W15" s="53"/>
    </row>
    <row r="16" spans="1:23" ht="14.25" thickBot="1" x14ac:dyDescent="0.2">
      <c r="A16" s="51"/>
      <c r="B16" s="40" t="s">
        <v>14</v>
      </c>
      <c r="C16" s="41"/>
      <c r="D16" s="66">
        <v>933881.0148</v>
      </c>
      <c r="E16" s="66">
        <v>1582273</v>
      </c>
      <c r="F16" s="67">
        <v>59.021484585782602</v>
      </c>
      <c r="G16" s="66">
        <v>822982.97459999996</v>
      </c>
      <c r="H16" s="67">
        <v>13.4751317612495</v>
      </c>
      <c r="I16" s="66">
        <v>39677.6204</v>
      </c>
      <c r="J16" s="67">
        <v>4.24868048190244</v>
      </c>
      <c r="K16" s="66">
        <v>69599.142900000006</v>
      </c>
      <c r="L16" s="67">
        <v>8.4569359328275002</v>
      </c>
      <c r="M16" s="67">
        <v>-0.429912226692091</v>
      </c>
      <c r="N16" s="66">
        <v>20440813.277800001</v>
      </c>
      <c r="O16" s="66">
        <v>179304242.6365</v>
      </c>
      <c r="P16" s="66">
        <v>57827</v>
      </c>
      <c r="Q16" s="66">
        <v>55472</v>
      </c>
      <c r="R16" s="67">
        <v>4.2453850591289299</v>
      </c>
      <c r="S16" s="66">
        <v>16.149567067286899</v>
      </c>
      <c r="T16" s="66">
        <v>20.365694979449099</v>
      </c>
      <c r="U16" s="68">
        <v>-26.1067550269041</v>
      </c>
      <c r="V16" s="53"/>
      <c r="W16" s="53"/>
    </row>
    <row r="17" spans="1:23" ht="12" thickBot="1" x14ac:dyDescent="0.2">
      <c r="A17" s="51"/>
      <c r="B17" s="40" t="s">
        <v>15</v>
      </c>
      <c r="C17" s="41"/>
      <c r="D17" s="66">
        <v>431383.3014</v>
      </c>
      <c r="E17" s="66">
        <v>496951</v>
      </c>
      <c r="F17" s="67">
        <v>86.806003288050505</v>
      </c>
      <c r="G17" s="66">
        <v>386232.14970000001</v>
      </c>
      <c r="H17" s="67">
        <v>11.690158816419199</v>
      </c>
      <c r="I17" s="66">
        <v>57729.294699999999</v>
      </c>
      <c r="J17" s="67">
        <v>13.3823665664959</v>
      </c>
      <c r="K17" s="66">
        <v>51481.604500000001</v>
      </c>
      <c r="L17" s="67">
        <v>13.3291867442903</v>
      </c>
      <c r="M17" s="67">
        <v>0.121357721086568</v>
      </c>
      <c r="N17" s="66">
        <v>16413318.8059</v>
      </c>
      <c r="O17" s="66">
        <v>185078242.68579999</v>
      </c>
      <c r="P17" s="66">
        <v>14273</v>
      </c>
      <c r="Q17" s="66">
        <v>15327</v>
      </c>
      <c r="R17" s="67">
        <v>-6.8767534416389404</v>
      </c>
      <c r="S17" s="66">
        <v>30.223730217893898</v>
      </c>
      <c r="T17" s="66">
        <v>35.092504762836803</v>
      </c>
      <c r="U17" s="68">
        <v>-16.109111978707201</v>
      </c>
      <c r="V17" s="35"/>
      <c r="W17" s="35"/>
    </row>
    <row r="18" spans="1:23" ht="12" thickBot="1" x14ac:dyDescent="0.2">
      <c r="A18" s="51"/>
      <c r="B18" s="40" t="s">
        <v>16</v>
      </c>
      <c r="C18" s="41"/>
      <c r="D18" s="66">
        <v>2141674.2590999999</v>
      </c>
      <c r="E18" s="66">
        <v>1823752</v>
      </c>
      <c r="F18" s="67">
        <v>117.432318599239</v>
      </c>
      <c r="G18" s="66">
        <v>1571268.9328999999</v>
      </c>
      <c r="H18" s="67">
        <v>36.302208632562802</v>
      </c>
      <c r="I18" s="66">
        <v>319928.01439999999</v>
      </c>
      <c r="J18" s="67">
        <v>14.9382200883548</v>
      </c>
      <c r="K18" s="66">
        <v>190966.95670000001</v>
      </c>
      <c r="L18" s="67">
        <v>12.153677368745701</v>
      </c>
      <c r="M18" s="67">
        <v>0.67530561270131995</v>
      </c>
      <c r="N18" s="66">
        <v>38063079.523400001</v>
      </c>
      <c r="O18" s="66">
        <v>448247389.05320001</v>
      </c>
      <c r="P18" s="66">
        <v>111177</v>
      </c>
      <c r="Q18" s="66">
        <v>109531</v>
      </c>
      <c r="R18" s="67">
        <v>1.50277090504058</v>
      </c>
      <c r="S18" s="66">
        <v>19.263644990420701</v>
      </c>
      <c r="T18" s="66">
        <v>20.243098231550899</v>
      </c>
      <c r="U18" s="68">
        <v>-5.0844647605230202</v>
      </c>
      <c r="V18" s="35"/>
      <c r="W18" s="35"/>
    </row>
    <row r="19" spans="1:23" ht="12" thickBot="1" x14ac:dyDescent="0.2">
      <c r="A19" s="51"/>
      <c r="B19" s="40" t="s">
        <v>17</v>
      </c>
      <c r="C19" s="41"/>
      <c r="D19" s="66">
        <v>525901.00569999998</v>
      </c>
      <c r="E19" s="66">
        <v>797758</v>
      </c>
      <c r="F19" s="67">
        <v>65.922373163290104</v>
      </c>
      <c r="G19" s="66">
        <v>638280.52780000004</v>
      </c>
      <c r="H19" s="67">
        <v>-17.6066035552338</v>
      </c>
      <c r="I19" s="66">
        <v>66965.5769</v>
      </c>
      <c r="J19" s="67">
        <v>12.733494740301101</v>
      </c>
      <c r="K19" s="66">
        <v>-8182.1899000000003</v>
      </c>
      <c r="L19" s="67">
        <v>-1.2819112511863799</v>
      </c>
      <c r="M19" s="67">
        <v>-9.1843097897300101</v>
      </c>
      <c r="N19" s="66">
        <v>12461971.367699999</v>
      </c>
      <c r="O19" s="66">
        <v>142859254.37459999</v>
      </c>
      <c r="P19" s="66">
        <v>11829</v>
      </c>
      <c r="Q19" s="66">
        <v>11550</v>
      </c>
      <c r="R19" s="67">
        <v>2.4155844155844299</v>
      </c>
      <c r="S19" s="66">
        <v>44.458619130949401</v>
      </c>
      <c r="T19" s="66">
        <v>48.902569497835501</v>
      </c>
      <c r="U19" s="68">
        <v>-9.9957003923060306</v>
      </c>
      <c r="V19" s="35"/>
      <c r="W19" s="35"/>
    </row>
    <row r="20" spans="1:23" ht="12" thickBot="1" x14ac:dyDescent="0.2">
      <c r="A20" s="51"/>
      <c r="B20" s="40" t="s">
        <v>18</v>
      </c>
      <c r="C20" s="41"/>
      <c r="D20" s="66">
        <v>1066027.2653999999</v>
      </c>
      <c r="E20" s="66">
        <v>1515146</v>
      </c>
      <c r="F20" s="67">
        <v>70.358055619722506</v>
      </c>
      <c r="G20" s="66">
        <v>777028.1433</v>
      </c>
      <c r="H20" s="67">
        <v>37.192877065254699</v>
      </c>
      <c r="I20" s="66">
        <v>97481.050600000002</v>
      </c>
      <c r="J20" s="67">
        <v>9.1443299588986307</v>
      </c>
      <c r="K20" s="66">
        <v>50872.0245</v>
      </c>
      <c r="L20" s="67">
        <v>6.5469989650502303</v>
      </c>
      <c r="M20" s="67">
        <v>0.91620151857726895</v>
      </c>
      <c r="N20" s="66">
        <v>19268216.039299998</v>
      </c>
      <c r="O20" s="66">
        <v>202826562.1345</v>
      </c>
      <c r="P20" s="66">
        <v>45306</v>
      </c>
      <c r="Q20" s="66">
        <v>44356</v>
      </c>
      <c r="R20" s="67">
        <v>2.14176210659212</v>
      </c>
      <c r="S20" s="66">
        <v>23.5294942259303</v>
      </c>
      <c r="T20" s="66">
        <v>23.171870556407299</v>
      </c>
      <c r="U20" s="68">
        <v>1.51989526884507</v>
      </c>
      <c r="V20" s="35"/>
      <c r="W20" s="35"/>
    </row>
    <row r="21" spans="1:23" ht="12" thickBot="1" x14ac:dyDescent="0.2">
      <c r="A21" s="51"/>
      <c r="B21" s="40" t="s">
        <v>19</v>
      </c>
      <c r="C21" s="41"/>
      <c r="D21" s="66">
        <v>414654.24280000001</v>
      </c>
      <c r="E21" s="66">
        <v>374178</v>
      </c>
      <c r="F21" s="67">
        <v>110.817376435814</v>
      </c>
      <c r="G21" s="66">
        <v>314984.6801</v>
      </c>
      <c r="H21" s="67">
        <v>31.642669944569199</v>
      </c>
      <c r="I21" s="66">
        <v>33445.945599999999</v>
      </c>
      <c r="J21" s="67">
        <v>8.0659841737425495</v>
      </c>
      <c r="K21" s="66">
        <v>30601.605100000001</v>
      </c>
      <c r="L21" s="67">
        <v>9.7152677680339004</v>
      </c>
      <c r="M21" s="67">
        <v>9.2947428434072998E-2</v>
      </c>
      <c r="N21" s="66">
        <v>6991036.6109999996</v>
      </c>
      <c r="O21" s="66">
        <v>82105613.768600002</v>
      </c>
      <c r="P21" s="66">
        <v>39202</v>
      </c>
      <c r="Q21" s="66">
        <v>38519</v>
      </c>
      <c r="R21" s="67">
        <v>1.77315091253667</v>
      </c>
      <c r="S21" s="66">
        <v>10.577374695168601</v>
      </c>
      <c r="T21" s="66">
        <v>10.862167429061</v>
      </c>
      <c r="U21" s="68">
        <v>-2.6924708833700901</v>
      </c>
      <c r="V21" s="35"/>
      <c r="W21" s="35"/>
    </row>
    <row r="22" spans="1:23" ht="12" thickBot="1" x14ac:dyDescent="0.2">
      <c r="A22" s="51"/>
      <c r="B22" s="40" t="s">
        <v>20</v>
      </c>
      <c r="C22" s="41"/>
      <c r="D22" s="66">
        <v>1340673.6022999999</v>
      </c>
      <c r="E22" s="66">
        <v>1445323</v>
      </c>
      <c r="F22" s="67">
        <v>92.759445625649093</v>
      </c>
      <c r="G22" s="66">
        <v>1148128.6126999999</v>
      </c>
      <c r="H22" s="67">
        <v>16.770332824229602</v>
      </c>
      <c r="I22" s="66">
        <v>194450.76209999999</v>
      </c>
      <c r="J22" s="67">
        <v>14.5039599322616</v>
      </c>
      <c r="K22" s="66">
        <v>121413.4221</v>
      </c>
      <c r="L22" s="67">
        <v>10.574897337893001</v>
      </c>
      <c r="M22" s="67">
        <v>0.60155902647933002</v>
      </c>
      <c r="N22" s="66">
        <v>29586773.128899999</v>
      </c>
      <c r="O22" s="66">
        <v>245554481.4826</v>
      </c>
      <c r="P22" s="66">
        <v>82015</v>
      </c>
      <c r="Q22" s="66">
        <v>82326</v>
      </c>
      <c r="R22" s="67">
        <v>-0.37776644073561599</v>
      </c>
      <c r="S22" s="66">
        <v>16.3466878290557</v>
      </c>
      <c r="T22" s="66">
        <v>16.888829220416401</v>
      </c>
      <c r="U22" s="68">
        <v>-3.3165213468938899</v>
      </c>
      <c r="V22" s="35"/>
      <c r="W22" s="35"/>
    </row>
    <row r="23" spans="1:23" ht="12" thickBot="1" x14ac:dyDescent="0.2">
      <c r="A23" s="51"/>
      <c r="B23" s="40" t="s">
        <v>21</v>
      </c>
      <c r="C23" s="41"/>
      <c r="D23" s="66">
        <v>3048942.9544000002</v>
      </c>
      <c r="E23" s="66">
        <v>3974882</v>
      </c>
      <c r="F23" s="67">
        <v>76.705244442476499</v>
      </c>
      <c r="G23" s="66">
        <v>2514607.3842000002</v>
      </c>
      <c r="H23" s="67">
        <v>21.249264340723101</v>
      </c>
      <c r="I23" s="66">
        <v>252169.03349999999</v>
      </c>
      <c r="J23" s="67">
        <v>8.2707035609206496</v>
      </c>
      <c r="K23" s="66">
        <v>245228.86180000001</v>
      </c>
      <c r="L23" s="67">
        <v>9.7521729770159507</v>
      </c>
      <c r="M23" s="67">
        <v>2.8300794812888001E-2</v>
      </c>
      <c r="N23" s="66">
        <v>61466895.428900003</v>
      </c>
      <c r="O23" s="66">
        <v>500778171.31010002</v>
      </c>
      <c r="P23" s="66">
        <v>102758</v>
      </c>
      <c r="Q23" s="66">
        <v>96411</v>
      </c>
      <c r="R23" s="67">
        <v>6.5832736928358901</v>
      </c>
      <c r="S23" s="66">
        <v>29.671100589735101</v>
      </c>
      <c r="T23" s="66">
        <v>30.484659050315798</v>
      </c>
      <c r="U23" s="68">
        <v>-2.7419220871846801</v>
      </c>
      <c r="V23" s="35"/>
      <c r="W23" s="35"/>
    </row>
    <row r="24" spans="1:23" ht="12" thickBot="1" x14ac:dyDescent="0.2">
      <c r="A24" s="51"/>
      <c r="B24" s="40" t="s">
        <v>22</v>
      </c>
      <c r="C24" s="41"/>
      <c r="D24" s="66">
        <v>295208.37109999999</v>
      </c>
      <c r="E24" s="66">
        <v>305177</v>
      </c>
      <c r="F24" s="67">
        <v>96.733492727171395</v>
      </c>
      <c r="G24" s="66">
        <v>305005.80560000002</v>
      </c>
      <c r="H24" s="67">
        <v>-3.2122124628830502</v>
      </c>
      <c r="I24" s="66">
        <v>53273.0504</v>
      </c>
      <c r="J24" s="67">
        <v>18.045914552319399</v>
      </c>
      <c r="K24" s="66">
        <v>45709.296399999999</v>
      </c>
      <c r="L24" s="67">
        <v>14.986369295522699</v>
      </c>
      <c r="M24" s="67">
        <v>0.165475178917871</v>
      </c>
      <c r="N24" s="66">
        <v>5874828.9093000004</v>
      </c>
      <c r="O24" s="66">
        <v>55828732.794699997</v>
      </c>
      <c r="P24" s="66">
        <v>32473</v>
      </c>
      <c r="Q24" s="66">
        <v>32970</v>
      </c>
      <c r="R24" s="67">
        <v>-1.5074309978768601</v>
      </c>
      <c r="S24" s="66">
        <v>9.0908869245219108</v>
      </c>
      <c r="T24" s="66">
        <v>9.4105753442523508</v>
      </c>
      <c r="U24" s="68">
        <v>-3.5165811915238701</v>
      </c>
      <c r="V24" s="35"/>
      <c r="W24" s="35"/>
    </row>
    <row r="25" spans="1:23" ht="12" thickBot="1" x14ac:dyDescent="0.2">
      <c r="A25" s="51"/>
      <c r="B25" s="40" t="s">
        <v>23</v>
      </c>
      <c r="C25" s="41"/>
      <c r="D25" s="66">
        <v>256112.54490000001</v>
      </c>
      <c r="E25" s="66">
        <v>227854</v>
      </c>
      <c r="F25" s="67">
        <v>112.402040297735</v>
      </c>
      <c r="G25" s="66">
        <v>225239.3523</v>
      </c>
      <c r="H25" s="67">
        <v>13.7068377638023</v>
      </c>
      <c r="I25" s="66">
        <v>21498.577099999999</v>
      </c>
      <c r="J25" s="67">
        <v>8.3941913538027606</v>
      </c>
      <c r="K25" s="66">
        <v>15213.955099999999</v>
      </c>
      <c r="L25" s="67">
        <v>6.75457238916949</v>
      </c>
      <c r="M25" s="67">
        <v>0.413082722979773</v>
      </c>
      <c r="N25" s="66">
        <v>4854345.5027999999</v>
      </c>
      <c r="O25" s="66">
        <v>54982361.3288</v>
      </c>
      <c r="P25" s="66">
        <v>21099</v>
      </c>
      <c r="Q25" s="66">
        <v>21982</v>
      </c>
      <c r="R25" s="67">
        <v>-4.0169229369484096</v>
      </c>
      <c r="S25" s="66">
        <v>12.1386105929191</v>
      </c>
      <c r="T25" s="66">
        <v>12.2807224410882</v>
      </c>
      <c r="U25" s="68">
        <v>-1.17074229444319</v>
      </c>
      <c r="V25" s="35"/>
      <c r="W25" s="35"/>
    </row>
    <row r="26" spans="1:23" ht="12" thickBot="1" x14ac:dyDescent="0.2">
      <c r="A26" s="51"/>
      <c r="B26" s="40" t="s">
        <v>24</v>
      </c>
      <c r="C26" s="41"/>
      <c r="D26" s="66">
        <v>583430.06079999998</v>
      </c>
      <c r="E26" s="66">
        <v>538206</v>
      </c>
      <c r="F26" s="67">
        <v>108.402741849775</v>
      </c>
      <c r="G26" s="66">
        <v>593143.23190000001</v>
      </c>
      <c r="H26" s="67">
        <v>-1.6375759812492501</v>
      </c>
      <c r="I26" s="66">
        <v>131299.82699999999</v>
      </c>
      <c r="J26" s="67">
        <v>22.504810057260599</v>
      </c>
      <c r="K26" s="66">
        <v>119361.76210000001</v>
      </c>
      <c r="L26" s="67">
        <v>20.123598429615701</v>
      </c>
      <c r="M26" s="67">
        <v>0.100015823241604</v>
      </c>
      <c r="N26" s="66">
        <v>12844059.0274</v>
      </c>
      <c r="O26" s="66">
        <v>115420166.43780001</v>
      </c>
      <c r="P26" s="66">
        <v>43453</v>
      </c>
      <c r="Q26" s="66">
        <v>41848</v>
      </c>
      <c r="R26" s="67">
        <v>3.8353087363792699</v>
      </c>
      <c r="S26" s="66">
        <v>13.4266923066302</v>
      </c>
      <c r="T26" s="66">
        <v>13.30377924632</v>
      </c>
      <c r="U26" s="68">
        <v>0.91543812506556699</v>
      </c>
      <c r="V26" s="35"/>
      <c r="W26" s="35"/>
    </row>
    <row r="27" spans="1:23" ht="12" thickBot="1" x14ac:dyDescent="0.2">
      <c r="A27" s="51"/>
      <c r="B27" s="40" t="s">
        <v>25</v>
      </c>
      <c r="C27" s="41"/>
      <c r="D27" s="66">
        <v>311769.87040000001</v>
      </c>
      <c r="E27" s="66">
        <v>255243</v>
      </c>
      <c r="F27" s="67">
        <v>122.14629603946</v>
      </c>
      <c r="G27" s="66">
        <v>232827.85579999999</v>
      </c>
      <c r="H27" s="67">
        <v>33.905743077328097</v>
      </c>
      <c r="I27" s="66">
        <v>100757.6174</v>
      </c>
      <c r="J27" s="67">
        <v>32.317945692035003</v>
      </c>
      <c r="K27" s="66">
        <v>66447.906400000007</v>
      </c>
      <c r="L27" s="67">
        <v>28.539500212156302</v>
      </c>
      <c r="M27" s="67">
        <v>0.51633998509244206</v>
      </c>
      <c r="N27" s="66">
        <v>5223110.3397000004</v>
      </c>
      <c r="O27" s="66">
        <v>48533092.593900003</v>
      </c>
      <c r="P27" s="66">
        <v>43497</v>
      </c>
      <c r="Q27" s="66">
        <v>42708</v>
      </c>
      <c r="R27" s="67">
        <v>1.8474290531048001</v>
      </c>
      <c r="S27" s="66">
        <v>7.1676177759385702</v>
      </c>
      <c r="T27" s="66">
        <v>7.3795181324342103</v>
      </c>
      <c r="U27" s="68">
        <v>-2.9563568136539802</v>
      </c>
      <c r="V27" s="35"/>
      <c r="W27" s="35"/>
    </row>
    <row r="28" spans="1:23" ht="12" thickBot="1" x14ac:dyDescent="0.2">
      <c r="A28" s="51"/>
      <c r="B28" s="40" t="s">
        <v>26</v>
      </c>
      <c r="C28" s="41"/>
      <c r="D28" s="66">
        <v>821614.94449999998</v>
      </c>
      <c r="E28" s="66">
        <v>912444</v>
      </c>
      <c r="F28" s="67">
        <v>90.045519999035605</v>
      </c>
      <c r="G28" s="66">
        <v>797209.58909999998</v>
      </c>
      <c r="H28" s="67">
        <v>3.06134744660462</v>
      </c>
      <c r="I28" s="66">
        <v>64286.140800000001</v>
      </c>
      <c r="J28" s="67">
        <v>7.8243636183031997</v>
      </c>
      <c r="K28" s="66">
        <v>44488.290399999998</v>
      </c>
      <c r="L28" s="67">
        <v>5.5805011640946898</v>
      </c>
      <c r="M28" s="67">
        <v>0.445012613925933</v>
      </c>
      <c r="N28" s="66">
        <v>16753842.277799999</v>
      </c>
      <c r="O28" s="66">
        <v>164703898.3272</v>
      </c>
      <c r="P28" s="66">
        <v>48300</v>
      </c>
      <c r="Q28" s="66">
        <v>50848</v>
      </c>
      <c r="R28" s="67">
        <v>-5.0110132158590304</v>
      </c>
      <c r="S28" s="66">
        <v>17.010661376811601</v>
      </c>
      <c r="T28" s="66">
        <v>17.612205365009402</v>
      </c>
      <c r="U28" s="68">
        <v>-3.5362763085617201</v>
      </c>
      <c r="V28" s="35"/>
      <c r="W28" s="35"/>
    </row>
    <row r="29" spans="1:23" ht="12" thickBot="1" x14ac:dyDescent="0.2">
      <c r="A29" s="51"/>
      <c r="B29" s="40" t="s">
        <v>27</v>
      </c>
      <c r="C29" s="41"/>
      <c r="D29" s="66">
        <v>528968.24509999994</v>
      </c>
      <c r="E29" s="66">
        <v>599963</v>
      </c>
      <c r="F29" s="67">
        <v>88.166811136686803</v>
      </c>
      <c r="G29" s="66">
        <v>538236.84950000001</v>
      </c>
      <c r="H29" s="67">
        <v>-1.7220308138712801</v>
      </c>
      <c r="I29" s="66">
        <v>84687.777900000001</v>
      </c>
      <c r="J29" s="67">
        <v>16.009992789640901</v>
      </c>
      <c r="K29" s="66">
        <v>87286.283800000005</v>
      </c>
      <c r="L29" s="67">
        <v>16.217076902312701</v>
      </c>
      <c r="M29" s="67">
        <v>-2.9769922453727001E-2</v>
      </c>
      <c r="N29" s="66">
        <v>11972757.3533</v>
      </c>
      <c r="O29" s="66">
        <v>120202898.7297</v>
      </c>
      <c r="P29" s="66">
        <v>95915</v>
      </c>
      <c r="Q29" s="66">
        <v>97338</v>
      </c>
      <c r="R29" s="67">
        <v>-1.4619162094968099</v>
      </c>
      <c r="S29" s="66">
        <v>5.5149689318667603</v>
      </c>
      <c r="T29" s="66">
        <v>5.8073847521009299</v>
      </c>
      <c r="U29" s="68">
        <v>-5.3022206262037797</v>
      </c>
      <c r="V29" s="35"/>
      <c r="W29" s="35"/>
    </row>
    <row r="30" spans="1:23" ht="12" thickBot="1" x14ac:dyDescent="0.2">
      <c r="A30" s="51"/>
      <c r="B30" s="40" t="s">
        <v>28</v>
      </c>
      <c r="C30" s="41"/>
      <c r="D30" s="66">
        <v>1102248.2131000001</v>
      </c>
      <c r="E30" s="66">
        <v>1497493</v>
      </c>
      <c r="F30" s="67">
        <v>73.606234760362796</v>
      </c>
      <c r="G30" s="66">
        <v>1346717.925</v>
      </c>
      <c r="H30" s="67">
        <v>-18.153000517907302</v>
      </c>
      <c r="I30" s="66">
        <v>137990.94810000001</v>
      </c>
      <c r="J30" s="67">
        <v>12.5190448448911</v>
      </c>
      <c r="K30" s="66">
        <v>197025.7095</v>
      </c>
      <c r="L30" s="67">
        <v>14.6300651266671</v>
      </c>
      <c r="M30" s="67">
        <v>-0.29962973639234602</v>
      </c>
      <c r="N30" s="66">
        <v>25689673.112799998</v>
      </c>
      <c r="O30" s="66">
        <v>215205430.2491</v>
      </c>
      <c r="P30" s="66">
        <v>65792</v>
      </c>
      <c r="Q30" s="66">
        <v>66096</v>
      </c>
      <c r="R30" s="67">
        <v>-0.45993706124425299</v>
      </c>
      <c r="S30" s="66">
        <v>16.753529503587099</v>
      </c>
      <c r="T30" s="66">
        <v>17.179521818264298</v>
      </c>
      <c r="U30" s="68">
        <v>-2.5427019099830401</v>
      </c>
      <c r="V30" s="35"/>
      <c r="W30" s="35"/>
    </row>
    <row r="31" spans="1:23" ht="12" thickBot="1" x14ac:dyDescent="0.2">
      <c r="A31" s="51"/>
      <c r="B31" s="40" t="s">
        <v>29</v>
      </c>
      <c r="C31" s="41"/>
      <c r="D31" s="66">
        <v>904125.10809999995</v>
      </c>
      <c r="E31" s="66">
        <v>1291431</v>
      </c>
      <c r="F31" s="67">
        <v>70.009555918976702</v>
      </c>
      <c r="G31" s="66">
        <v>759195.53819999995</v>
      </c>
      <c r="H31" s="67">
        <v>19.0898869405395</v>
      </c>
      <c r="I31" s="66">
        <v>46063.581100000003</v>
      </c>
      <c r="J31" s="67">
        <v>5.0948237901280802</v>
      </c>
      <c r="K31" s="66">
        <v>5268.0857999999998</v>
      </c>
      <c r="L31" s="67">
        <v>0.69390368290233495</v>
      </c>
      <c r="M31" s="67">
        <v>7.7438934840430997</v>
      </c>
      <c r="N31" s="66">
        <v>18968815.277899999</v>
      </c>
      <c r="O31" s="66">
        <v>188882561.15099999</v>
      </c>
      <c r="P31" s="66">
        <v>34380</v>
      </c>
      <c r="Q31" s="66">
        <v>32819</v>
      </c>
      <c r="R31" s="67">
        <v>4.7563911149029598</v>
      </c>
      <c r="S31" s="66">
        <v>26.297996163467101</v>
      </c>
      <c r="T31" s="66">
        <v>25.345724488863201</v>
      </c>
      <c r="U31" s="68">
        <v>3.62108074198769</v>
      </c>
      <c r="V31" s="35"/>
      <c r="W31" s="35"/>
    </row>
    <row r="32" spans="1:23" ht="12" thickBot="1" x14ac:dyDescent="0.2">
      <c r="A32" s="51"/>
      <c r="B32" s="40" t="s">
        <v>30</v>
      </c>
      <c r="C32" s="41"/>
      <c r="D32" s="66">
        <v>156509.51310000001</v>
      </c>
      <c r="E32" s="66">
        <v>140935</v>
      </c>
      <c r="F32" s="67">
        <v>111.05084833433899</v>
      </c>
      <c r="G32" s="66">
        <v>132440.49530000001</v>
      </c>
      <c r="H32" s="67">
        <v>18.173458008805898</v>
      </c>
      <c r="I32" s="66">
        <v>40578.182999999997</v>
      </c>
      <c r="J32" s="67">
        <v>25.926975425495701</v>
      </c>
      <c r="K32" s="66">
        <v>31564.635999999999</v>
      </c>
      <c r="L32" s="67">
        <v>23.833070035339901</v>
      </c>
      <c r="M32" s="67">
        <v>0.28555840149716899</v>
      </c>
      <c r="N32" s="66">
        <v>3543849.4731999999</v>
      </c>
      <c r="O32" s="66">
        <v>28883761.427200001</v>
      </c>
      <c r="P32" s="66">
        <v>31331</v>
      </c>
      <c r="Q32" s="66">
        <v>31602</v>
      </c>
      <c r="R32" s="67">
        <v>-0.85754066198341405</v>
      </c>
      <c r="S32" s="66">
        <v>4.9953564552679497</v>
      </c>
      <c r="T32" s="66">
        <v>5.0259985475602802</v>
      </c>
      <c r="U32" s="68">
        <v>-0.61341152661930198</v>
      </c>
      <c r="V32" s="35"/>
      <c r="W32" s="35"/>
    </row>
    <row r="33" spans="1:23" ht="12" thickBot="1" x14ac:dyDescent="0.2">
      <c r="A33" s="51"/>
      <c r="B33" s="40" t="s">
        <v>31</v>
      </c>
      <c r="C33" s="41"/>
      <c r="D33" s="69"/>
      <c r="E33" s="69"/>
      <c r="F33" s="69"/>
      <c r="G33" s="66">
        <v>132.4692</v>
      </c>
      <c r="H33" s="69"/>
      <c r="I33" s="69"/>
      <c r="J33" s="69"/>
      <c r="K33" s="66">
        <v>26.982399999999998</v>
      </c>
      <c r="L33" s="67">
        <v>20.368810259290498</v>
      </c>
      <c r="M33" s="69"/>
      <c r="N33" s="66">
        <v>13.805300000000001</v>
      </c>
      <c r="O33" s="66">
        <v>4827.0679</v>
      </c>
      <c r="P33" s="69"/>
      <c r="Q33" s="69"/>
      <c r="R33" s="69"/>
      <c r="S33" s="69"/>
      <c r="T33" s="69"/>
      <c r="U33" s="70"/>
      <c r="V33" s="35"/>
      <c r="W33" s="35"/>
    </row>
    <row r="34" spans="1:23" ht="12" thickBot="1" x14ac:dyDescent="0.2">
      <c r="A34" s="51"/>
      <c r="B34" s="40" t="s">
        <v>36</v>
      </c>
      <c r="C34" s="41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6">
        <v>3</v>
      </c>
      <c r="O34" s="66">
        <v>8</v>
      </c>
      <c r="P34" s="69"/>
      <c r="Q34" s="69"/>
      <c r="R34" s="69"/>
      <c r="S34" s="69"/>
      <c r="T34" s="69"/>
      <c r="U34" s="70"/>
      <c r="V34" s="35"/>
      <c r="W34" s="35"/>
    </row>
    <row r="35" spans="1:23" ht="12" thickBot="1" x14ac:dyDescent="0.2">
      <c r="A35" s="51"/>
      <c r="B35" s="40" t="s">
        <v>32</v>
      </c>
      <c r="C35" s="41"/>
      <c r="D35" s="66">
        <v>145414.75</v>
      </c>
      <c r="E35" s="66">
        <v>104178</v>
      </c>
      <c r="F35" s="67">
        <v>139.58297337249701</v>
      </c>
      <c r="G35" s="66">
        <v>118544.0064</v>
      </c>
      <c r="H35" s="67">
        <v>22.667315215693598</v>
      </c>
      <c r="I35" s="66">
        <v>22015.449199999999</v>
      </c>
      <c r="J35" s="67">
        <v>15.1397634696618</v>
      </c>
      <c r="K35" s="66">
        <v>8530.1718999999994</v>
      </c>
      <c r="L35" s="67">
        <v>7.1957850582650797</v>
      </c>
      <c r="M35" s="67">
        <v>1.5808916230632999</v>
      </c>
      <c r="N35" s="66">
        <v>2592765.6697999998</v>
      </c>
      <c r="O35" s="66">
        <v>29928990.837099999</v>
      </c>
      <c r="P35" s="66">
        <v>10929</v>
      </c>
      <c r="Q35" s="66">
        <v>10989</v>
      </c>
      <c r="R35" s="67">
        <v>-0.54600054600054704</v>
      </c>
      <c r="S35" s="66">
        <v>13.3054030560893</v>
      </c>
      <c r="T35" s="66">
        <v>13.3453016016016</v>
      </c>
      <c r="U35" s="68">
        <v>-0.299867244487866</v>
      </c>
      <c r="V35" s="35"/>
      <c r="W35" s="35"/>
    </row>
    <row r="36" spans="1:23" ht="12" thickBot="1" x14ac:dyDescent="0.2">
      <c r="A36" s="51"/>
      <c r="B36" s="40" t="s">
        <v>37</v>
      </c>
      <c r="C36" s="41"/>
      <c r="D36" s="69"/>
      <c r="E36" s="66">
        <v>492459</v>
      </c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70"/>
      <c r="V36" s="35"/>
      <c r="W36" s="35"/>
    </row>
    <row r="37" spans="1:23" ht="12" thickBot="1" x14ac:dyDescent="0.2">
      <c r="A37" s="51"/>
      <c r="B37" s="40" t="s">
        <v>38</v>
      </c>
      <c r="C37" s="41"/>
      <c r="D37" s="69"/>
      <c r="E37" s="66">
        <v>961141</v>
      </c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70"/>
      <c r="V37" s="35"/>
      <c r="W37" s="35"/>
    </row>
    <row r="38" spans="1:23" ht="12" thickBot="1" x14ac:dyDescent="0.2">
      <c r="A38" s="51"/>
      <c r="B38" s="40" t="s">
        <v>39</v>
      </c>
      <c r="C38" s="41"/>
      <c r="D38" s="69"/>
      <c r="E38" s="66">
        <v>423187</v>
      </c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70"/>
      <c r="V38" s="35"/>
      <c r="W38" s="35"/>
    </row>
    <row r="39" spans="1:23" ht="12" customHeight="1" thickBot="1" x14ac:dyDescent="0.2">
      <c r="A39" s="51"/>
      <c r="B39" s="40" t="s">
        <v>33</v>
      </c>
      <c r="C39" s="41"/>
      <c r="D39" s="66">
        <v>215492.30790000001</v>
      </c>
      <c r="E39" s="66">
        <v>651010</v>
      </c>
      <c r="F39" s="67">
        <v>33.1012285371961</v>
      </c>
      <c r="G39" s="66">
        <v>270900.85320000001</v>
      </c>
      <c r="H39" s="67">
        <v>-20.453440675985298</v>
      </c>
      <c r="I39" s="66">
        <v>10206.561799999999</v>
      </c>
      <c r="J39" s="67">
        <v>4.7363926348296399</v>
      </c>
      <c r="K39" s="66">
        <v>12396.131299999999</v>
      </c>
      <c r="L39" s="67">
        <v>4.5758923065658301</v>
      </c>
      <c r="M39" s="67">
        <v>-0.17663329364702701</v>
      </c>
      <c r="N39" s="66">
        <v>4952433.8868000004</v>
      </c>
      <c r="O39" s="66">
        <v>50484706.444499999</v>
      </c>
      <c r="P39" s="66">
        <v>370</v>
      </c>
      <c r="Q39" s="66">
        <v>462</v>
      </c>
      <c r="R39" s="67">
        <v>-19.913419913419901</v>
      </c>
      <c r="S39" s="66">
        <v>582.41164297297303</v>
      </c>
      <c r="T39" s="66">
        <v>588.30434242424303</v>
      </c>
      <c r="U39" s="68">
        <v>-1.0117756954839701</v>
      </c>
      <c r="V39" s="35"/>
      <c r="W39" s="35"/>
    </row>
    <row r="40" spans="1:23" ht="12" thickBot="1" x14ac:dyDescent="0.2">
      <c r="A40" s="51"/>
      <c r="B40" s="40" t="s">
        <v>34</v>
      </c>
      <c r="C40" s="41"/>
      <c r="D40" s="66">
        <v>693593.45389999996</v>
      </c>
      <c r="E40" s="66">
        <v>640905</v>
      </c>
      <c r="F40" s="67">
        <v>108.220945990435</v>
      </c>
      <c r="G40" s="66">
        <v>724149.21889999998</v>
      </c>
      <c r="H40" s="67">
        <v>-4.21953986864958</v>
      </c>
      <c r="I40" s="66">
        <v>42691.9836</v>
      </c>
      <c r="J40" s="67">
        <v>6.1551883686254003</v>
      </c>
      <c r="K40" s="66">
        <v>41042.317999999999</v>
      </c>
      <c r="L40" s="67">
        <v>5.6676603286742804</v>
      </c>
      <c r="M40" s="67">
        <v>4.0194259983074E-2</v>
      </c>
      <c r="N40" s="66">
        <v>12645853.554</v>
      </c>
      <c r="O40" s="66">
        <v>98700162.301899999</v>
      </c>
      <c r="P40" s="66">
        <v>2978</v>
      </c>
      <c r="Q40" s="66">
        <v>2982</v>
      </c>
      <c r="R40" s="67">
        <v>-0.13413816230717401</v>
      </c>
      <c r="S40" s="66">
        <v>232.90579378777699</v>
      </c>
      <c r="T40" s="66">
        <v>236.13310516431901</v>
      </c>
      <c r="U40" s="68">
        <v>-1.3856724317828</v>
      </c>
      <c r="V40" s="35"/>
      <c r="W40" s="35"/>
    </row>
    <row r="41" spans="1:23" ht="12" thickBot="1" x14ac:dyDescent="0.2">
      <c r="A41" s="51"/>
      <c r="B41" s="40" t="s">
        <v>40</v>
      </c>
      <c r="C41" s="41"/>
      <c r="D41" s="69"/>
      <c r="E41" s="66">
        <v>160194</v>
      </c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70"/>
      <c r="V41" s="35"/>
      <c r="W41" s="35"/>
    </row>
    <row r="42" spans="1:23" ht="12" thickBot="1" x14ac:dyDescent="0.2">
      <c r="A42" s="51"/>
      <c r="B42" s="40" t="s">
        <v>41</v>
      </c>
      <c r="C42" s="41"/>
      <c r="D42" s="69"/>
      <c r="E42" s="66">
        <v>99015</v>
      </c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70"/>
      <c r="V42" s="35"/>
      <c r="W42" s="35"/>
    </row>
    <row r="43" spans="1:23" ht="12" thickBot="1" x14ac:dyDescent="0.2">
      <c r="A43" s="51"/>
      <c r="B43" s="40" t="s">
        <v>71</v>
      </c>
      <c r="C43" s="41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6">
        <v>170.9402</v>
      </c>
      <c r="O43" s="66">
        <v>170.9402</v>
      </c>
      <c r="P43" s="69"/>
      <c r="Q43" s="69"/>
      <c r="R43" s="69"/>
      <c r="S43" s="69"/>
      <c r="T43" s="69"/>
      <c r="U43" s="70"/>
      <c r="V43" s="35"/>
      <c r="W43" s="35"/>
    </row>
    <row r="44" spans="1:23" ht="12" thickBot="1" x14ac:dyDescent="0.2">
      <c r="A44" s="52"/>
      <c r="B44" s="40" t="s">
        <v>35</v>
      </c>
      <c r="C44" s="41"/>
      <c r="D44" s="71">
        <v>7349.8806000000004</v>
      </c>
      <c r="E44" s="72"/>
      <c r="F44" s="72"/>
      <c r="G44" s="71">
        <v>21274.487700000001</v>
      </c>
      <c r="H44" s="73">
        <v>-65.452138243498098</v>
      </c>
      <c r="I44" s="71">
        <v>657.50710000000004</v>
      </c>
      <c r="J44" s="73">
        <v>8.9458201538675297</v>
      </c>
      <c r="K44" s="71">
        <v>1551.8823</v>
      </c>
      <c r="L44" s="73">
        <v>7.2945695420905503</v>
      </c>
      <c r="M44" s="73">
        <v>-0.57631638688062903</v>
      </c>
      <c r="N44" s="71">
        <v>468818.61790000001</v>
      </c>
      <c r="O44" s="71">
        <v>6675291.2139999997</v>
      </c>
      <c r="P44" s="71">
        <v>28</v>
      </c>
      <c r="Q44" s="71">
        <v>31</v>
      </c>
      <c r="R44" s="73">
        <v>-9.67741935483871</v>
      </c>
      <c r="S44" s="71">
        <v>262.49573571428601</v>
      </c>
      <c r="T44" s="71">
        <v>201.54621290322601</v>
      </c>
      <c r="U44" s="74">
        <v>23.2192430270184</v>
      </c>
      <c r="V44" s="35"/>
      <c r="W44" s="35"/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43:C43"/>
    <mergeCell ref="B44:C44"/>
    <mergeCell ref="B37:C37"/>
    <mergeCell ref="B38:C38"/>
    <mergeCell ref="B39:C39"/>
    <mergeCell ref="B40:C40"/>
    <mergeCell ref="B41:C41"/>
    <mergeCell ref="B42:C42"/>
    <mergeCell ref="B30:C30"/>
    <mergeCell ref="B19:C19"/>
    <mergeCell ref="B20:C20"/>
    <mergeCell ref="B21:C21"/>
    <mergeCell ref="B22:C22"/>
    <mergeCell ref="B23:C23"/>
    <mergeCell ref="B24:C24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opLeftCell="A16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60221</v>
      </c>
      <c r="D2" s="32">
        <v>658175.13226239302</v>
      </c>
      <c r="E2" s="32">
        <v>503371.09349487198</v>
      </c>
      <c r="F2" s="32">
        <v>154804.03876752101</v>
      </c>
      <c r="G2" s="32">
        <v>503371.09349487198</v>
      </c>
      <c r="H2" s="32">
        <v>0.23520189563437699</v>
      </c>
    </row>
    <row r="3" spans="1:8" ht="14.25" x14ac:dyDescent="0.2">
      <c r="A3" s="32">
        <v>2</v>
      </c>
      <c r="B3" s="33">
        <v>13</v>
      </c>
      <c r="C3" s="32">
        <v>13729.258</v>
      </c>
      <c r="D3" s="32">
        <v>122264.70792863599</v>
      </c>
      <c r="E3" s="32">
        <v>95693.747600431103</v>
      </c>
      <c r="F3" s="32">
        <v>26570.960328205099</v>
      </c>
      <c r="G3" s="32">
        <v>95693.747600431103</v>
      </c>
      <c r="H3" s="32">
        <v>0.217323222525621</v>
      </c>
    </row>
    <row r="4" spans="1:8" ht="14.25" x14ac:dyDescent="0.2">
      <c r="A4" s="32">
        <v>3</v>
      </c>
      <c r="B4" s="33">
        <v>14</v>
      </c>
      <c r="C4" s="32">
        <v>136634</v>
      </c>
      <c r="D4" s="32">
        <v>180782.94040940201</v>
      </c>
      <c r="E4" s="32">
        <v>135801.25714957301</v>
      </c>
      <c r="F4" s="32">
        <v>44981.6832598291</v>
      </c>
      <c r="G4" s="32">
        <v>135801.25714957301</v>
      </c>
      <c r="H4" s="32">
        <v>0.24881597322160701</v>
      </c>
    </row>
    <row r="5" spans="1:8" ht="14.25" x14ac:dyDescent="0.2">
      <c r="A5" s="32">
        <v>4</v>
      </c>
      <c r="B5" s="33">
        <v>15</v>
      </c>
      <c r="C5" s="32">
        <v>5221</v>
      </c>
      <c r="D5" s="32">
        <v>83148.256729914501</v>
      </c>
      <c r="E5" s="32">
        <v>66938.272941880306</v>
      </c>
      <c r="F5" s="32">
        <v>16209.9837880342</v>
      </c>
      <c r="G5" s="32">
        <v>66938.272941880306</v>
      </c>
      <c r="H5" s="32">
        <v>0.19495277983623999</v>
      </c>
    </row>
    <row r="6" spans="1:8" ht="14.25" x14ac:dyDescent="0.2">
      <c r="A6" s="32">
        <v>5</v>
      </c>
      <c r="B6" s="33">
        <v>16</v>
      </c>
      <c r="C6" s="32">
        <v>3912</v>
      </c>
      <c r="D6" s="32">
        <v>205457.78778205099</v>
      </c>
      <c r="E6" s="32">
        <v>163561.91828376101</v>
      </c>
      <c r="F6" s="32">
        <v>41895.869498290602</v>
      </c>
      <c r="G6" s="32">
        <v>163561.91828376101</v>
      </c>
      <c r="H6" s="32">
        <v>0.203914730858163</v>
      </c>
    </row>
    <row r="7" spans="1:8" ht="14.25" x14ac:dyDescent="0.2">
      <c r="A7" s="32">
        <v>6</v>
      </c>
      <c r="B7" s="33">
        <v>17</v>
      </c>
      <c r="C7" s="32">
        <v>23668</v>
      </c>
      <c r="D7" s="32">
        <v>363330.95735128201</v>
      </c>
      <c r="E7" s="32">
        <v>282035.49892906001</v>
      </c>
      <c r="F7" s="32">
        <v>81295.458422222204</v>
      </c>
      <c r="G7" s="32">
        <v>282035.49892906001</v>
      </c>
      <c r="H7" s="32">
        <v>0.223750431328159</v>
      </c>
    </row>
    <row r="8" spans="1:8" ht="14.25" x14ac:dyDescent="0.2">
      <c r="A8" s="32">
        <v>7</v>
      </c>
      <c r="B8" s="33">
        <v>18</v>
      </c>
      <c r="C8" s="32">
        <v>51796</v>
      </c>
      <c r="D8" s="32">
        <v>188815.468663248</v>
      </c>
      <c r="E8" s="32">
        <v>155792.61548547001</v>
      </c>
      <c r="F8" s="32">
        <v>33022.853177777797</v>
      </c>
      <c r="G8" s="32">
        <v>155792.61548547001</v>
      </c>
      <c r="H8" s="32">
        <v>0.17489485057325499</v>
      </c>
    </row>
    <row r="9" spans="1:8" ht="14.25" x14ac:dyDescent="0.2">
      <c r="A9" s="32">
        <v>8</v>
      </c>
      <c r="B9" s="33">
        <v>19</v>
      </c>
      <c r="C9" s="32">
        <v>23434</v>
      </c>
      <c r="D9" s="32">
        <v>168211.41603760701</v>
      </c>
      <c r="E9" s="32">
        <v>145220.77612564099</v>
      </c>
      <c r="F9" s="32">
        <v>22990.639911965802</v>
      </c>
      <c r="G9" s="32">
        <v>145220.77612564099</v>
      </c>
      <c r="H9" s="32">
        <v>0.13667704876122</v>
      </c>
    </row>
    <row r="10" spans="1:8" ht="14.25" x14ac:dyDescent="0.2">
      <c r="A10" s="32">
        <v>9</v>
      </c>
      <c r="B10" s="33">
        <v>21</v>
      </c>
      <c r="C10" s="32">
        <v>208026</v>
      </c>
      <c r="D10" s="32">
        <v>933880.75829999999</v>
      </c>
      <c r="E10" s="32">
        <v>894203.39439999999</v>
      </c>
      <c r="F10" s="32">
        <v>39677.363899999997</v>
      </c>
      <c r="G10" s="32">
        <v>894203.39439999999</v>
      </c>
      <c r="H10" s="32">
        <v>4.2486541828131399E-2</v>
      </c>
    </row>
    <row r="11" spans="1:8" ht="14.25" x14ac:dyDescent="0.2">
      <c r="A11" s="32">
        <v>10</v>
      </c>
      <c r="B11" s="33">
        <v>22</v>
      </c>
      <c r="C11" s="32">
        <v>37712</v>
      </c>
      <c r="D11" s="32">
        <v>431383.393135897</v>
      </c>
      <c r="E11" s="32">
        <v>373654.006858974</v>
      </c>
      <c r="F11" s="32">
        <v>57729.386276923098</v>
      </c>
      <c r="G11" s="32">
        <v>373654.006858974</v>
      </c>
      <c r="H11" s="32">
        <v>0.13382384949328999</v>
      </c>
    </row>
    <row r="12" spans="1:8" ht="14.25" x14ac:dyDescent="0.2">
      <c r="A12" s="32">
        <v>11</v>
      </c>
      <c r="B12" s="33">
        <v>23</v>
      </c>
      <c r="C12" s="32">
        <v>308604.89500000002</v>
      </c>
      <c r="D12" s="32">
        <v>2141674.7295444398</v>
      </c>
      <c r="E12" s="32">
        <v>1821746.1092367501</v>
      </c>
      <c r="F12" s="32">
        <v>319928.62030769198</v>
      </c>
      <c r="G12" s="32">
        <v>1821746.1092367501</v>
      </c>
      <c r="H12" s="32">
        <v>0.14938245098299499</v>
      </c>
    </row>
    <row r="13" spans="1:8" ht="14.25" x14ac:dyDescent="0.2">
      <c r="A13" s="32">
        <v>12</v>
      </c>
      <c r="B13" s="33">
        <v>24</v>
      </c>
      <c r="C13" s="32">
        <v>17881.412</v>
      </c>
      <c r="D13" s="32">
        <v>525901.00241453003</v>
      </c>
      <c r="E13" s="32">
        <v>458935.42846495699</v>
      </c>
      <c r="F13" s="32">
        <v>66965.573949572601</v>
      </c>
      <c r="G13" s="32">
        <v>458935.42846495699</v>
      </c>
      <c r="H13" s="32">
        <v>0.12733494258827899</v>
      </c>
    </row>
    <row r="14" spans="1:8" ht="14.25" x14ac:dyDescent="0.2">
      <c r="A14" s="32">
        <v>13</v>
      </c>
      <c r="B14" s="33">
        <v>25</v>
      </c>
      <c r="C14" s="32">
        <v>90307</v>
      </c>
      <c r="D14" s="32">
        <v>1066027.2490000001</v>
      </c>
      <c r="E14" s="32">
        <v>968546.21479999996</v>
      </c>
      <c r="F14" s="32">
        <v>97481.034199999995</v>
      </c>
      <c r="G14" s="32">
        <v>968546.21479999996</v>
      </c>
      <c r="H14" s="32">
        <v>9.14432856115482E-2</v>
      </c>
    </row>
    <row r="15" spans="1:8" ht="14.25" x14ac:dyDescent="0.2">
      <c r="A15" s="32">
        <v>14</v>
      </c>
      <c r="B15" s="33">
        <v>26</v>
      </c>
      <c r="C15" s="32">
        <v>79952</v>
      </c>
      <c r="D15" s="32">
        <v>414653.85590700398</v>
      </c>
      <c r="E15" s="32">
        <v>381208.29715525301</v>
      </c>
      <c r="F15" s="32">
        <v>33445.558751750999</v>
      </c>
      <c r="G15" s="32">
        <v>381208.29715525301</v>
      </c>
      <c r="H15" s="32">
        <v>8.0658984054526595E-2</v>
      </c>
    </row>
    <row r="16" spans="1:8" ht="14.25" x14ac:dyDescent="0.2">
      <c r="A16" s="32">
        <v>15</v>
      </c>
      <c r="B16" s="33">
        <v>27</v>
      </c>
      <c r="C16" s="32">
        <v>198891.49400000001</v>
      </c>
      <c r="D16" s="32">
        <v>1340673.4936666701</v>
      </c>
      <c r="E16" s="32">
        <v>1146222.827</v>
      </c>
      <c r="F16" s="32">
        <v>194450.66666666701</v>
      </c>
      <c r="G16" s="32">
        <v>1146222.827</v>
      </c>
      <c r="H16" s="32">
        <v>0.14503953989189</v>
      </c>
    </row>
    <row r="17" spans="1:8" ht="14.25" x14ac:dyDescent="0.2">
      <c r="A17" s="32">
        <v>16</v>
      </c>
      <c r="B17" s="33">
        <v>29</v>
      </c>
      <c r="C17" s="32">
        <v>248581</v>
      </c>
      <c r="D17" s="32">
        <v>3048943.7799812001</v>
      </c>
      <c r="E17" s="32">
        <v>2796773.96558632</v>
      </c>
      <c r="F17" s="32">
        <v>252169.814394872</v>
      </c>
      <c r="G17" s="32">
        <v>2796773.96558632</v>
      </c>
      <c r="H17" s="32">
        <v>8.2707269333915701E-2</v>
      </c>
    </row>
    <row r="18" spans="1:8" ht="14.25" x14ac:dyDescent="0.2">
      <c r="A18" s="32">
        <v>17</v>
      </c>
      <c r="B18" s="33">
        <v>31</v>
      </c>
      <c r="C18" s="32">
        <v>41811.493000000002</v>
      </c>
      <c r="D18" s="32">
        <v>295208.35099005402</v>
      </c>
      <c r="E18" s="32">
        <v>241935.316304081</v>
      </c>
      <c r="F18" s="32">
        <v>53273.034685972598</v>
      </c>
      <c r="G18" s="32">
        <v>241935.316304081</v>
      </c>
      <c r="H18" s="32">
        <v>0.18045910458599301</v>
      </c>
    </row>
    <row r="19" spans="1:8" ht="14.25" x14ac:dyDescent="0.2">
      <c r="A19" s="32">
        <v>18</v>
      </c>
      <c r="B19" s="33">
        <v>32</v>
      </c>
      <c r="C19" s="32">
        <v>15802.591</v>
      </c>
      <c r="D19" s="32">
        <v>256112.55016507101</v>
      </c>
      <c r="E19" s="32">
        <v>234613.96013867599</v>
      </c>
      <c r="F19" s="32">
        <v>21498.590026395199</v>
      </c>
      <c r="G19" s="32">
        <v>234613.96013867599</v>
      </c>
      <c r="H19" s="32">
        <v>8.3941962283920799E-2</v>
      </c>
    </row>
    <row r="20" spans="1:8" ht="14.25" x14ac:dyDescent="0.2">
      <c r="A20" s="32">
        <v>19</v>
      </c>
      <c r="B20" s="33">
        <v>33</v>
      </c>
      <c r="C20" s="32">
        <v>44677.351000000002</v>
      </c>
      <c r="D20" s="32">
        <v>583430.05439208797</v>
      </c>
      <c r="E20" s="32">
        <v>452130.20986136101</v>
      </c>
      <c r="F20" s="32">
        <v>131299.84453072699</v>
      </c>
      <c r="G20" s="32">
        <v>452130.20986136101</v>
      </c>
      <c r="H20" s="32">
        <v>0.22504813309204</v>
      </c>
    </row>
    <row r="21" spans="1:8" ht="14.25" x14ac:dyDescent="0.2">
      <c r="A21" s="32">
        <v>20</v>
      </c>
      <c r="B21" s="33">
        <v>34</v>
      </c>
      <c r="C21" s="32">
        <v>55531.336000000003</v>
      </c>
      <c r="D21" s="32">
        <v>311769.83549051499</v>
      </c>
      <c r="E21" s="32">
        <v>211012.27011536699</v>
      </c>
      <c r="F21" s="32">
        <v>100757.565375148</v>
      </c>
      <c r="G21" s="32">
        <v>211012.27011536699</v>
      </c>
      <c r="H21" s="32">
        <v>0.32317932623797102</v>
      </c>
    </row>
    <row r="22" spans="1:8" ht="14.25" x14ac:dyDescent="0.2">
      <c r="A22" s="32">
        <v>21</v>
      </c>
      <c r="B22" s="33">
        <v>35</v>
      </c>
      <c r="C22" s="32">
        <v>35740.487999999998</v>
      </c>
      <c r="D22" s="32">
        <v>821614.944553982</v>
      </c>
      <c r="E22" s="32">
        <v>757328.79713274306</v>
      </c>
      <c r="F22" s="32">
        <v>64286.1474212389</v>
      </c>
      <c r="G22" s="32">
        <v>757328.79713274306</v>
      </c>
      <c r="H22" s="32">
        <v>7.8243644236701396E-2</v>
      </c>
    </row>
    <row r="23" spans="1:8" ht="14.25" x14ac:dyDescent="0.2">
      <c r="A23" s="32">
        <v>22</v>
      </c>
      <c r="B23" s="33">
        <v>36</v>
      </c>
      <c r="C23" s="32">
        <v>125083.015</v>
      </c>
      <c r="D23" s="32">
        <v>528968.24324424798</v>
      </c>
      <c r="E23" s="32">
        <v>444280.46940568899</v>
      </c>
      <c r="F23" s="32">
        <v>84687.773838558307</v>
      </c>
      <c r="G23" s="32">
        <v>444280.46940568899</v>
      </c>
      <c r="H23" s="32">
        <v>0.16009992078003499</v>
      </c>
    </row>
    <row r="24" spans="1:8" ht="14.25" x14ac:dyDescent="0.2">
      <c r="A24" s="32">
        <v>23</v>
      </c>
      <c r="B24" s="33">
        <v>37</v>
      </c>
      <c r="C24" s="32">
        <v>105681.69500000001</v>
      </c>
      <c r="D24" s="32">
        <v>1102248.17485133</v>
      </c>
      <c r="E24" s="32">
        <v>964257.26405224798</v>
      </c>
      <c r="F24" s="32">
        <v>137990.91079908001</v>
      </c>
      <c r="G24" s="32">
        <v>964257.26405224798</v>
      </c>
      <c r="H24" s="32">
        <v>0.12519041895233099</v>
      </c>
    </row>
    <row r="25" spans="1:8" ht="14.25" x14ac:dyDescent="0.2">
      <c r="A25" s="32">
        <v>24</v>
      </c>
      <c r="B25" s="33">
        <v>38</v>
      </c>
      <c r="C25" s="32">
        <v>195022.38399999999</v>
      </c>
      <c r="D25" s="32">
        <v>904124.98646283196</v>
      </c>
      <c r="E25" s="32">
        <v>858061.57342654897</v>
      </c>
      <c r="F25" s="32">
        <v>46063.4130362832</v>
      </c>
      <c r="G25" s="32">
        <v>858061.57342654897</v>
      </c>
      <c r="H25" s="32">
        <v>5.09480588701514E-2</v>
      </c>
    </row>
    <row r="26" spans="1:8" ht="14.25" x14ac:dyDescent="0.2">
      <c r="A26" s="32">
        <v>25</v>
      </c>
      <c r="B26" s="33">
        <v>39</v>
      </c>
      <c r="C26" s="32">
        <v>107839.007</v>
      </c>
      <c r="D26" s="32">
        <v>156509.458178965</v>
      </c>
      <c r="E26" s="32">
        <v>115931.322546169</v>
      </c>
      <c r="F26" s="32">
        <v>40578.135632796802</v>
      </c>
      <c r="G26" s="32">
        <v>115931.322546169</v>
      </c>
      <c r="H26" s="32">
        <v>0.25926954258826002</v>
      </c>
    </row>
    <row r="27" spans="1:8" ht="14.25" x14ac:dyDescent="0.2">
      <c r="A27" s="32">
        <v>26</v>
      </c>
      <c r="B27" s="33">
        <v>42</v>
      </c>
      <c r="C27" s="32">
        <v>7952.991</v>
      </c>
      <c r="D27" s="32">
        <v>145414.74969999999</v>
      </c>
      <c r="E27" s="32">
        <v>123399.27370000001</v>
      </c>
      <c r="F27" s="32">
        <v>22015.475999999999</v>
      </c>
      <c r="G27" s="32">
        <v>123399.27370000001</v>
      </c>
      <c r="H27" s="32">
        <v>0.15139781930938501</v>
      </c>
    </row>
    <row r="28" spans="1:8" ht="14.25" x14ac:dyDescent="0.2">
      <c r="A28" s="32">
        <v>27</v>
      </c>
      <c r="B28" s="33">
        <v>75</v>
      </c>
      <c r="C28" s="32">
        <v>392</v>
      </c>
      <c r="D28" s="32">
        <v>215492.30769230801</v>
      </c>
      <c r="E28" s="32">
        <v>205285.74786324799</v>
      </c>
      <c r="F28" s="32">
        <v>10206.559829059801</v>
      </c>
      <c r="G28" s="32">
        <v>205285.74786324799</v>
      </c>
      <c r="H28" s="32">
        <v>4.7363917247725297E-2</v>
      </c>
    </row>
    <row r="29" spans="1:8" ht="14.25" x14ac:dyDescent="0.2">
      <c r="A29" s="32">
        <v>28</v>
      </c>
      <c r="B29" s="33">
        <v>76</v>
      </c>
      <c r="C29" s="32">
        <v>3148</v>
      </c>
      <c r="D29" s="32">
        <v>693593.44415213703</v>
      </c>
      <c r="E29" s="32">
        <v>650901.47770256398</v>
      </c>
      <c r="F29" s="32">
        <v>42691.966449572603</v>
      </c>
      <c r="G29" s="32">
        <v>650901.47770256398</v>
      </c>
      <c r="H29" s="32">
        <v>6.1551859824396399E-2</v>
      </c>
    </row>
    <row r="30" spans="1:8" ht="14.25" x14ac:dyDescent="0.2">
      <c r="A30" s="32">
        <v>29</v>
      </c>
      <c r="B30" s="33">
        <v>99</v>
      </c>
      <c r="C30" s="32">
        <v>28</v>
      </c>
      <c r="D30" s="32">
        <v>7349.8804931548302</v>
      </c>
      <c r="E30" s="32">
        <v>6692.3737992587603</v>
      </c>
      <c r="F30" s="32">
        <v>657.50669389607401</v>
      </c>
      <c r="G30" s="32">
        <v>6692.3737992587603</v>
      </c>
      <c r="H30" s="32">
        <v>8.9458147585995504E-2</v>
      </c>
    </row>
    <row r="31" spans="1:8" ht="14.25" x14ac:dyDescent="0.2">
      <c r="A31" s="32"/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2"/>
      <c r="D43" s="32"/>
      <c r="E43" s="32"/>
      <c r="F43" s="32"/>
      <c r="G43" s="32"/>
      <c r="H43" s="32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3"/>
      <c r="D45" s="33"/>
      <c r="E45" s="33"/>
      <c r="F45" s="33"/>
      <c r="G45" s="33"/>
      <c r="H45" s="33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  <row r="64" spans="1:8" ht="14.25" x14ac:dyDescent="0.2">
      <c r="A64" s="32"/>
      <c r="B64" s="33"/>
      <c r="C64" s="32"/>
      <c r="D64" s="32"/>
      <c r="E64" s="32"/>
      <c r="F64" s="32"/>
      <c r="G64" s="32"/>
      <c r="H64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2014-06-23T00:35:43Z</dcterms:modified>
</cp:coreProperties>
</file>