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s="1"/>
  <c r="L39" i="2" s="1"/>
  <c r="K39" i="2" l="1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<sst xmlns="http://schemas.openxmlformats.org/spreadsheetml/2006/main" count="116" uniqueCount="73">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</sst>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13625934.381999999</v>
      </c>
      <c r="F3" s="25">
        <f>RA!I7</f>
        <v>1781441.7356</v>
      </c>
      <c r="G3" s="16">
        <f>E3-F3</f>
        <v>11844492.646399999</v>
      </c>
      <c r="H3" s="27">
        <f>RA!J7</f>
        <v>13.0739051404306</v>
      </c>
      <c r="I3" s="20">
        <f>SUM(I4:I40)</f>
        <v>13625937.252881311</v>
      </c>
      <c r="J3" s="21">
        <f>SUM(J4:J40)</f>
        <v>11844492.507656714</v>
      </c>
      <c r="K3" s="22">
        <f>E3-I3</f>
        <v>-2.8708813115954399</v>
      </c>
      <c r="L3" s="22">
        <f>G3-J3</f>
        <v>0.13874328508973122</v>
      </c>
    </row>
    <row r="4" spans="1:12" x14ac:dyDescent="0.15">
      <c r="A4" s="39">
        <f>RA!A8</f>
        <v>41813</v>
      </c>
      <c r="B4" s="12">
        <v>12</v>
      </c>
      <c r="C4" s="36" t="s">
        <v>6</v>
      </c>
      <c r="D4" s="36"/>
      <c r="E4" s="15">
        <f>VLOOKUP(C4,RA!B8:D39,3,0)</f>
        <v>562162.03720000002</v>
      </c>
      <c r="F4" s="25">
        <f>VLOOKUP(C4,RA!B8:I43,8,0)</f>
        <v>133795.39619999999</v>
      </c>
      <c r="G4" s="16">
        <f t="shared" ref="G4:G40" si="0">E4-F4</f>
        <v>428366.64100000006</v>
      </c>
      <c r="H4" s="27">
        <f>RA!J8</f>
        <v>23.800147883767501</v>
      </c>
      <c r="I4" s="20">
        <f>VLOOKUP(B4,RMS!B:D,3,FALSE)</f>
        <v>562162.51935384597</v>
      </c>
      <c r="J4" s="21">
        <f>VLOOKUP(B4,RMS!B:E,4,FALSE)</f>
        <v>428366.64163846202</v>
      </c>
      <c r="K4" s="22">
        <f t="shared" ref="K4:K40" si="1">E4-I4</f>
        <v>-0.48215384595096111</v>
      </c>
      <c r="L4" s="22">
        <f t="shared" ref="L4:L40" si="2">G4-J4</f>
        <v>-6.3846196280792356E-4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70257.873900000006</v>
      </c>
      <c r="F5" s="25">
        <f>VLOOKUP(C5,RA!B9:I44,8,0)</f>
        <v>15132.7575</v>
      </c>
      <c r="G5" s="16">
        <f t="shared" si="0"/>
        <v>55125.116400000006</v>
      </c>
      <c r="H5" s="27">
        <f>RA!J9</f>
        <v>21.538877651690498</v>
      </c>
      <c r="I5" s="20">
        <f>VLOOKUP(B5,RMS!B:D,3,FALSE)</f>
        <v>70257.884643824204</v>
      </c>
      <c r="J5" s="21">
        <f>VLOOKUP(B5,RMS!B:E,4,FALSE)</f>
        <v>55125.119335413401</v>
      </c>
      <c r="K5" s="22">
        <f t="shared" si="1"/>
        <v>-1.074382419756148E-2</v>
      </c>
      <c r="L5" s="22">
        <f t="shared" si="2"/>
        <v>-2.9354133948800154E-3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110680.0114</v>
      </c>
      <c r="F6" s="25">
        <f>VLOOKUP(C6,RA!B10:I45,8,0)</f>
        <v>30235.376799999998</v>
      </c>
      <c r="G6" s="16">
        <f t="shared" si="0"/>
        <v>80444.634600000005</v>
      </c>
      <c r="H6" s="27">
        <f>RA!J10</f>
        <v>27.317829495633799</v>
      </c>
      <c r="I6" s="20">
        <f>VLOOKUP(B6,RMS!B:D,3,FALSE)</f>
        <v>110681.87488547</v>
      </c>
      <c r="J6" s="21">
        <f>VLOOKUP(B6,RMS!B:E,4,FALSE)</f>
        <v>80444.635017948705</v>
      </c>
      <c r="K6" s="22">
        <f t="shared" si="1"/>
        <v>-1.8634854699921561</v>
      </c>
      <c r="L6" s="22">
        <f t="shared" si="2"/>
        <v>-4.1794870048761368E-4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61142.786699999997</v>
      </c>
      <c r="F7" s="25">
        <f>VLOOKUP(C7,RA!B11:I46,8,0)</f>
        <v>11793.236699999999</v>
      </c>
      <c r="G7" s="16">
        <f t="shared" si="0"/>
        <v>49349.549999999996</v>
      </c>
      <c r="H7" s="27">
        <f>RA!J11</f>
        <v>19.288026170387202</v>
      </c>
      <c r="I7" s="20">
        <f>VLOOKUP(B7,RMS!B:D,3,FALSE)</f>
        <v>61142.789403418799</v>
      </c>
      <c r="J7" s="21">
        <f>VLOOKUP(B7,RMS!B:E,4,FALSE)</f>
        <v>49349.550144444402</v>
      </c>
      <c r="K7" s="22">
        <f t="shared" si="1"/>
        <v>-2.7034188024117611E-3</v>
      </c>
      <c r="L7" s="22">
        <f t="shared" si="2"/>
        <v>-1.4444440603256226E-4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135462.32509999999</v>
      </c>
      <c r="F8" s="25">
        <f>VLOOKUP(C8,RA!B12:I47,8,0)</f>
        <v>28117.446</v>
      </c>
      <c r="G8" s="16">
        <f t="shared" si="0"/>
        <v>107344.87909999999</v>
      </c>
      <c r="H8" s="27">
        <f>RA!J12</f>
        <v>20.7566539104089</v>
      </c>
      <c r="I8" s="20">
        <f>VLOOKUP(B8,RMS!B:D,3,FALSE)</f>
        <v>135462.324832479</v>
      </c>
      <c r="J8" s="21">
        <f>VLOOKUP(B8,RMS!B:E,4,FALSE)</f>
        <v>107344.87996410301</v>
      </c>
      <c r="K8" s="22">
        <f t="shared" si="1"/>
        <v>2.6752098347060382E-4</v>
      </c>
      <c r="L8" s="22">
        <f t="shared" si="2"/>
        <v>-8.6410301446449012E-4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283146.04859999998</v>
      </c>
      <c r="F9" s="25">
        <f>VLOOKUP(C9,RA!B13:I48,8,0)</f>
        <v>67338.500799999994</v>
      </c>
      <c r="G9" s="16">
        <f t="shared" si="0"/>
        <v>215807.5478</v>
      </c>
      <c r="H9" s="27">
        <f>RA!J13</f>
        <v>23.782249878799799</v>
      </c>
      <c r="I9" s="20">
        <f>VLOOKUP(B9,RMS!B:D,3,FALSE)</f>
        <v>283146.20149914501</v>
      </c>
      <c r="J9" s="21">
        <f>VLOOKUP(B9,RMS!B:E,4,FALSE)</f>
        <v>215807.547847863</v>
      </c>
      <c r="K9" s="22">
        <f t="shared" si="1"/>
        <v>-0.15289914503227919</v>
      </c>
      <c r="L9" s="22">
        <f t="shared" si="2"/>
        <v>-4.786299541592598E-5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143467.02900000001</v>
      </c>
      <c r="F10" s="25">
        <f>VLOOKUP(C10,RA!B14:I49,8,0)</f>
        <v>26446.0075</v>
      </c>
      <c r="G10" s="16">
        <f t="shared" si="0"/>
        <v>117021.0215</v>
      </c>
      <c r="H10" s="27">
        <f>RA!J14</f>
        <v>18.43350885868</v>
      </c>
      <c r="I10" s="20">
        <f>VLOOKUP(B10,RMS!B:D,3,FALSE)</f>
        <v>143467.03001709399</v>
      </c>
      <c r="J10" s="21">
        <f>VLOOKUP(B10,RMS!B:E,4,FALSE)</f>
        <v>117021.018230769</v>
      </c>
      <c r="K10" s="22">
        <f t="shared" si="1"/>
        <v>-1.0170939785894006E-3</v>
      </c>
      <c r="L10" s="22">
        <f t="shared" si="2"/>
        <v>3.2692310051061213E-3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122344.25569999999</v>
      </c>
      <c r="F11" s="25">
        <f>VLOOKUP(C11,RA!B15:I50,8,0)</f>
        <v>17214.405299999999</v>
      </c>
      <c r="G11" s="16">
        <f t="shared" si="0"/>
        <v>105129.8504</v>
      </c>
      <c r="H11" s="27">
        <f>RA!J15</f>
        <v>14.070464691216401</v>
      </c>
      <c r="I11" s="20">
        <f>VLOOKUP(B11,RMS!B:D,3,FALSE)</f>
        <v>122344.321866667</v>
      </c>
      <c r="J11" s="21">
        <f>VLOOKUP(B11,RMS!B:E,4,FALSE)</f>
        <v>105129.85078376099</v>
      </c>
      <c r="K11" s="22">
        <f t="shared" si="1"/>
        <v>-6.6166667005745694E-2</v>
      </c>
      <c r="L11" s="22">
        <f t="shared" si="2"/>
        <v>-3.837609983747825E-4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678477.5956</v>
      </c>
      <c r="F12" s="25">
        <f>VLOOKUP(C12,RA!B16:I51,8,0)</f>
        <v>19946.478899999998</v>
      </c>
      <c r="G12" s="16">
        <f t="shared" si="0"/>
        <v>658531.11670000001</v>
      </c>
      <c r="H12" s="27">
        <f>RA!J16</f>
        <v>2.93988762920914</v>
      </c>
      <c r="I12" s="20">
        <f>VLOOKUP(B12,RMS!B:D,3,FALSE)</f>
        <v>678477.4</v>
      </c>
      <c r="J12" s="21">
        <f>VLOOKUP(B12,RMS!B:E,4,FALSE)</f>
        <v>658531.11670000001</v>
      </c>
      <c r="K12" s="22">
        <f t="shared" si="1"/>
        <v>0.19559999997727573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551356.52320000005</v>
      </c>
      <c r="F13" s="25">
        <f>VLOOKUP(C13,RA!B17:I52,8,0)</f>
        <v>69654.894499999995</v>
      </c>
      <c r="G13" s="16">
        <f t="shared" si="0"/>
        <v>481701.62870000006</v>
      </c>
      <c r="H13" s="27">
        <f>RA!J17</f>
        <v>12.6333672622085</v>
      </c>
      <c r="I13" s="20">
        <f>VLOOKUP(B13,RMS!B:D,3,FALSE)</f>
        <v>551356.58889230795</v>
      </c>
      <c r="J13" s="21">
        <f>VLOOKUP(B13,RMS!B:E,4,FALSE)</f>
        <v>481701.62947692297</v>
      </c>
      <c r="K13" s="22">
        <f t="shared" si="1"/>
        <v>-6.5692307893186808E-2</v>
      </c>
      <c r="L13" s="22">
        <f t="shared" si="2"/>
        <v>-7.7692291233688593E-4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1515383.0828</v>
      </c>
      <c r="F14" s="25">
        <f>VLOOKUP(C14,RA!B18:I53,8,0)</f>
        <v>222844.85579999999</v>
      </c>
      <c r="G14" s="16">
        <f t="shared" si="0"/>
        <v>1292538.227</v>
      </c>
      <c r="H14" s="27">
        <f>RA!J18</f>
        <v>14.705512970901401</v>
      </c>
      <c r="I14" s="20">
        <f>VLOOKUP(B14,RMS!B:D,3,FALSE)</f>
        <v>1515383.3737760701</v>
      </c>
      <c r="J14" s="21">
        <f>VLOOKUP(B14,RMS!B:E,4,FALSE)</f>
        <v>1292538.0466376101</v>
      </c>
      <c r="K14" s="22">
        <f t="shared" si="1"/>
        <v>-0.29097607010044158</v>
      </c>
      <c r="L14" s="22">
        <f t="shared" si="2"/>
        <v>0.18036238988861442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426073.49160000001</v>
      </c>
      <c r="F15" s="25">
        <f>VLOOKUP(C15,RA!B19:I54,8,0)</f>
        <v>57471.329400000002</v>
      </c>
      <c r="G15" s="16">
        <f t="shared" si="0"/>
        <v>368602.16220000002</v>
      </c>
      <c r="H15" s="27">
        <f>RA!J19</f>
        <v>13.488595402681</v>
      </c>
      <c r="I15" s="20">
        <f>VLOOKUP(B15,RMS!B:D,3,FALSE)</f>
        <v>426073.49933589698</v>
      </c>
      <c r="J15" s="21">
        <f>VLOOKUP(B15,RMS!B:E,4,FALSE)</f>
        <v>368602.16250256402</v>
      </c>
      <c r="K15" s="22">
        <f t="shared" si="1"/>
        <v>-7.7358969720080495E-3</v>
      </c>
      <c r="L15" s="22">
        <f t="shared" si="2"/>
        <v>-3.0256400350481272E-4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815373.21699999995</v>
      </c>
      <c r="F16" s="25">
        <f>VLOOKUP(C16,RA!B20:I55,8,0)</f>
        <v>71410.813299999994</v>
      </c>
      <c r="G16" s="16">
        <f t="shared" si="0"/>
        <v>743962.40369999991</v>
      </c>
      <c r="H16" s="27">
        <f>RA!J20</f>
        <v>8.7580523631548193</v>
      </c>
      <c r="I16" s="20">
        <f>VLOOKUP(B16,RMS!B:D,3,FALSE)</f>
        <v>815373.23230000003</v>
      </c>
      <c r="J16" s="21">
        <f>VLOOKUP(B16,RMS!B:E,4,FALSE)</f>
        <v>743962.40370000002</v>
      </c>
      <c r="K16" s="22">
        <f t="shared" si="1"/>
        <v>-1.5300000086426735E-2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319997.4829</v>
      </c>
      <c r="F17" s="25">
        <f>VLOOKUP(C17,RA!B21:I56,8,0)</f>
        <v>30289.147700000001</v>
      </c>
      <c r="G17" s="16">
        <f t="shared" si="0"/>
        <v>289708.33519999997</v>
      </c>
      <c r="H17" s="27">
        <f>RA!J21</f>
        <v>9.4654331107552601</v>
      </c>
      <c r="I17" s="20">
        <f>VLOOKUP(B17,RMS!B:D,3,FALSE)</f>
        <v>319997.22366765002</v>
      </c>
      <c r="J17" s="21">
        <f>VLOOKUP(B17,RMS!B:E,4,FALSE)</f>
        <v>289708.33495073701</v>
      </c>
      <c r="K17" s="22">
        <f t="shared" si="1"/>
        <v>0.25923234998481348</v>
      </c>
      <c r="L17" s="22">
        <f t="shared" si="2"/>
        <v>2.4926295736804605E-4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1009696.5704</v>
      </c>
      <c r="F18" s="25">
        <f>VLOOKUP(C18,RA!B22:I57,8,0)</f>
        <v>148165.9552</v>
      </c>
      <c r="G18" s="16">
        <f t="shared" si="0"/>
        <v>861530.6152</v>
      </c>
      <c r="H18" s="27">
        <f>RA!J22</f>
        <v>14.6743050876466</v>
      </c>
      <c r="I18" s="20">
        <f>VLOOKUP(B18,RMS!B:D,3,FALSE)</f>
        <v>1009696.52253333</v>
      </c>
      <c r="J18" s="21">
        <f>VLOOKUP(B18,RMS!B:E,4,FALSE)</f>
        <v>861530.61450000003</v>
      </c>
      <c r="K18" s="22">
        <f t="shared" si="1"/>
        <v>4.7866669949144125E-2</v>
      </c>
      <c r="L18" s="22">
        <f t="shared" si="2"/>
        <v>6.99999975040555E-4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2344264.5380000002</v>
      </c>
      <c r="F19" s="25">
        <f>VLOOKUP(C19,RA!B23:I58,8,0)</f>
        <v>221489.81219999999</v>
      </c>
      <c r="G19" s="16">
        <f t="shared" si="0"/>
        <v>2122774.7258000001</v>
      </c>
      <c r="H19" s="27">
        <f>RA!J23</f>
        <v>9.4481577744192293</v>
      </c>
      <c r="I19" s="20">
        <f>VLOOKUP(B19,RMS!B:D,3,FALSE)</f>
        <v>2344265.14362222</v>
      </c>
      <c r="J19" s="21">
        <f>VLOOKUP(B19,RMS!B:E,4,FALSE)</f>
        <v>2122774.7591153798</v>
      </c>
      <c r="K19" s="22">
        <f t="shared" si="1"/>
        <v>-0.60562221985310316</v>
      </c>
      <c r="L19" s="22">
        <f t="shared" si="2"/>
        <v>-3.331537963822484E-2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216666.7997</v>
      </c>
      <c r="F20" s="25">
        <f>VLOOKUP(C20,RA!B24:I59,8,0)</f>
        <v>43180.5308</v>
      </c>
      <c r="G20" s="16">
        <f t="shared" si="0"/>
        <v>173486.2689</v>
      </c>
      <c r="H20" s="27">
        <f>RA!J24</f>
        <v>19.9294635171556</v>
      </c>
      <c r="I20" s="20">
        <f>VLOOKUP(B20,RMS!B:D,3,FALSE)</f>
        <v>216666.78158712701</v>
      </c>
      <c r="J20" s="21">
        <f>VLOOKUP(B20,RMS!B:E,4,FALSE)</f>
        <v>173486.27630565999</v>
      </c>
      <c r="K20" s="22">
        <f t="shared" si="1"/>
        <v>1.8112872989149764E-2</v>
      </c>
      <c r="L20" s="22">
        <f t="shared" si="2"/>
        <v>-7.4056599987670779E-3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183878.60029999999</v>
      </c>
      <c r="F21" s="25">
        <f>VLOOKUP(C21,RA!B25:I60,8,0)</f>
        <v>19736.335999999999</v>
      </c>
      <c r="G21" s="16">
        <f t="shared" si="0"/>
        <v>164142.26429999998</v>
      </c>
      <c r="H21" s="27">
        <f>RA!J25</f>
        <v>10.7333512261894</v>
      </c>
      <c r="I21" s="20">
        <f>VLOOKUP(B21,RMS!B:D,3,FALSE)</f>
        <v>183878.604874276</v>
      </c>
      <c r="J21" s="21">
        <f>VLOOKUP(B21,RMS!B:E,4,FALSE)</f>
        <v>164142.26230063799</v>
      </c>
      <c r="K21" s="22">
        <f t="shared" si="1"/>
        <v>-4.5742760121356696E-3</v>
      </c>
      <c r="L21" s="22">
        <f t="shared" si="2"/>
        <v>1.9993619935121387E-3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459410.08069999999</v>
      </c>
      <c r="F22" s="25">
        <f>VLOOKUP(C22,RA!B26:I61,8,0)</f>
        <v>103622.87209999999</v>
      </c>
      <c r="G22" s="16">
        <f t="shared" si="0"/>
        <v>355787.20860000001</v>
      </c>
      <c r="H22" s="27">
        <f>RA!J26</f>
        <v>22.5556374257418</v>
      </c>
      <c r="I22" s="20">
        <f>VLOOKUP(B22,RMS!B:D,3,FALSE)</f>
        <v>459410.07875757501</v>
      </c>
      <c r="J22" s="21">
        <f>VLOOKUP(B22,RMS!B:E,4,FALSE)</f>
        <v>355787.20157543599</v>
      </c>
      <c r="K22" s="22">
        <f t="shared" si="1"/>
        <v>1.9424249767325819E-3</v>
      </c>
      <c r="L22" s="22">
        <f t="shared" si="2"/>
        <v>7.0245640235953033E-3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236099.1666</v>
      </c>
      <c r="F23" s="25">
        <f>VLOOKUP(C23,RA!B27:I62,8,0)</f>
        <v>75900.679099999994</v>
      </c>
      <c r="G23" s="16">
        <f t="shared" si="0"/>
        <v>160198.48749999999</v>
      </c>
      <c r="H23" s="27">
        <f>RA!J27</f>
        <v>32.147796281124201</v>
      </c>
      <c r="I23" s="20">
        <f>VLOOKUP(B23,RMS!B:D,3,FALSE)</f>
        <v>236099.111942788</v>
      </c>
      <c r="J23" s="21">
        <f>VLOOKUP(B23,RMS!B:E,4,FALSE)</f>
        <v>160198.49604369601</v>
      </c>
      <c r="K23" s="22">
        <f t="shared" si="1"/>
        <v>5.4657211992889643E-2</v>
      </c>
      <c r="L23" s="22">
        <f t="shared" si="2"/>
        <v>-8.5436960216611624E-3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688723.60219999996</v>
      </c>
      <c r="F24" s="25">
        <f>VLOOKUP(C24,RA!B28:I63,8,0)</f>
        <v>53544.786200000002</v>
      </c>
      <c r="G24" s="16">
        <f t="shared" si="0"/>
        <v>635178.81599999999</v>
      </c>
      <c r="H24" s="27">
        <f>RA!J28</f>
        <v>7.77449560737589</v>
      </c>
      <c r="I24" s="20">
        <f>VLOOKUP(B24,RMS!B:D,3,FALSE)</f>
        <v>688723.60251061898</v>
      </c>
      <c r="J24" s="21">
        <f>VLOOKUP(B24,RMS!B:E,4,FALSE)</f>
        <v>635178.82551769901</v>
      </c>
      <c r="K24" s="22">
        <f t="shared" si="1"/>
        <v>-3.1061901245266199E-4</v>
      </c>
      <c r="L24" s="22">
        <f t="shared" si="2"/>
        <v>-9.5176990143954754E-3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473352.43839999998</v>
      </c>
      <c r="F25" s="25">
        <f>VLOOKUP(C25,RA!B29:I64,8,0)</f>
        <v>77412.545299999998</v>
      </c>
      <c r="G25" s="16">
        <f t="shared" si="0"/>
        <v>395939.89309999999</v>
      </c>
      <c r="H25" s="27">
        <f>RA!J29</f>
        <v>16.354102993884599</v>
      </c>
      <c r="I25" s="20">
        <f>VLOOKUP(B25,RMS!B:D,3,FALSE)</f>
        <v>473352.43874159298</v>
      </c>
      <c r="J25" s="21">
        <f>VLOOKUP(B25,RMS!B:E,4,FALSE)</f>
        <v>395939.88272962801</v>
      </c>
      <c r="K25" s="22">
        <f t="shared" si="1"/>
        <v>-3.4159299684688449E-4</v>
      </c>
      <c r="L25" s="22">
        <f t="shared" si="2"/>
        <v>1.0370371979661286E-2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825152.17020000005</v>
      </c>
      <c r="F26" s="25">
        <f>VLOOKUP(C26,RA!B30:I65,8,0)</f>
        <v>107912.95849999999</v>
      </c>
      <c r="G26" s="16">
        <f t="shared" si="0"/>
        <v>717239.2117000001</v>
      </c>
      <c r="H26" s="27">
        <f>RA!J30</f>
        <v>13.077946395492599</v>
      </c>
      <c r="I26" s="20">
        <f>VLOOKUP(B26,RMS!B:D,3,FALSE)</f>
        <v>825152.15736017702</v>
      </c>
      <c r="J26" s="21">
        <f>VLOOKUP(B26,RMS!B:E,4,FALSE)</f>
        <v>717239.18820562202</v>
      </c>
      <c r="K26" s="22">
        <f t="shared" si="1"/>
        <v>1.283982302993536E-2</v>
      </c>
      <c r="L26" s="22">
        <f t="shared" si="2"/>
        <v>2.3494378081522882E-2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599812.55889999995</v>
      </c>
      <c r="F27" s="25">
        <f>VLOOKUP(C27,RA!B31:I66,8,0)</f>
        <v>45017.820500000002</v>
      </c>
      <c r="G27" s="16">
        <f t="shared" si="0"/>
        <v>554794.73839999991</v>
      </c>
      <c r="H27" s="27">
        <f>RA!J31</f>
        <v>7.5053147574233003</v>
      </c>
      <c r="I27" s="20">
        <f>VLOOKUP(B27,RMS!B:D,3,FALSE)</f>
        <v>599812.50058761099</v>
      </c>
      <c r="J27" s="21">
        <f>VLOOKUP(B27,RMS!B:E,4,FALSE)</f>
        <v>554794.79160885001</v>
      </c>
      <c r="K27" s="22">
        <f t="shared" si="1"/>
        <v>5.8312388951890171E-2</v>
      </c>
      <c r="L27" s="22">
        <f t="shared" si="2"/>
        <v>-5.3208850091323256E-2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121573.5552</v>
      </c>
      <c r="F28" s="25">
        <f>VLOOKUP(C28,RA!B32:I67,8,0)</f>
        <v>34180.165000000001</v>
      </c>
      <c r="G28" s="16">
        <f t="shared" si="0"/>
        <v>87393.390199999994</v>
      </c>
      <c r="H28" s="27">
        <f>RA!J32</f>
        <v>28.114802552060301</v>
      </c>
      <c r="I28" s="20">
        <f>VLOOKUP(B28,RMS!B:D,3,FALSE)</f>
        <v>121573.510909598</v>
      </c>
      <c r="J28" s="21">
        <f>VLOOKUP(B28,RMS!B:E,4,FALSE)</f>
        <v>87393.367066401595</v>
      </c>
      <c r="K28" s="22">
        <f t="shared" si="1"/>
        <v>4.4290402001934126E-2</v>
      </c>
      <c r="L28" s="22">
        <f t="shared" si="2"/>
        <v>2.3133598398999311E-2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108338.38800000001</v>
      </c>
      <c r="F31" s="25">
        <f>VLOOKUP(C31,RA!B35:I70,8,0)</f>
        <v>16329.8038</v>
      </c>
      <c r="G31" s="16">
        <f t="shared" si="0"/>
        <v>92008.584200000012</v>
      </c>
      <c r="H31" s="27">
        <f>RA!J35</f>
        <v>15.072961764947101</v>
      </c>
      <c r="I31" s="20">
        <f>VLOOKUP(B31,RMS!B:D,3,FALSE)</f>
        <v>108338.3875</v>
      </c>
      <c r="J31" s="21">
        <f>VLOOKUP(B31,RMS!B:E,4,FALSE)</f>
        <v>92008.575200000007</v>
      </c>
      <c r="K31" s="22">
        <f t="shared" si="1"/>
        <v>5.0000000919681042E-4</v>
      </c>
      <c r="L31" s="22">
        <f t="shared" si="2"/>
        <v>9.0000000054715201E-3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190183.76079999999</v>
      </c>
      <c r="F35" s="25">
        <f>VLOOKUP(C35,RA!B8:I74,8,0)</f>
        <v>9080.6157999999996</v>
      </c>
      <c r="G35" s="16">
        <f t="shared" si="0"/>
        <v>181103.14499999999</v>
      </c>
      <c r="H35" s="27">
        <f>RA!J39</f>
        <v>4.7746536096472001</v>
      </c>
      <c r="I35" s="20">
        <f>VLOOKUP(B35,RMS!B:D,3,FALSE)</f>
        <v>190183.76068376101</v>
      </c>
      <c r="J35" s="21">
        <f>VLOOKUP(B35,RMS!B:E,4,FALSE)</f>
        <v>181103.14529914499</v>
      </c>
      <c r="K35" s="22">
        <f t="shared" si="1"/>
        <v>1.1623898171819746E-4</v>
      </c>
      <c r="L35" s="22">
        <f t="shared" si="2"/>
        <v>-2.9914500191807747E-4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357398.25050000002</v>
      </c>
      <c r="F36" s="25">
        <f>VLOOKUP(C36,RA!B8:I75,8,0)</f>
        <v>21618.612000000001</v>
      </c>
      <c r="G36" s="16">
        <f t="shared" si="0"/>
        <v>335779.6385</v>
      </c>
      <c r="H36" s="27">
        <f>RA!J40</f>
        <v>6.0488857933007703</v>
      </c>
      <c r="I36" s="20">
        <f>VLOOKUP(B36,RMS!B:D,3,FALSE)</f>
        <v>357398.24512820499</v>
      </c>
      <c r="J36" s="21">
        <f>VLOOKUP(B36,RMS!B:E,4,FALSE)</f>
        <v>335779.64020085498</v>
      </c>
      <c r="K36" s="22">
        <f t="shared" si="1"/>
        <v>5.3717950358986855E-3</v>
      </c>
      <c r="L36" s="22">
        <f t="shared" si="2"/>
        <v>-1.7008549766615033E-3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5" customFormat="1" x14ac:dyDescent="0.15">
      <c r="A39" s="39"/>
      <c r="B39" s="12">
        <v>9101</v>
      </c>
      <c r="C39" s="36" t="s">
        <v>72</v>
      </c>
      <c r="D39" s="36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39"/>
      <c r="B40" s="12">
        <v>99</v>
      </c>
      <c r="C40" s="36" t="s">
        <v>35</v>
      </c>
      <c r="D40" s="36"/>
      <c r="E40" s="15">
        <f>VLOOKUP(C40,RA!B8:D74,3,0)</f>
        <v>16060.1414</v>
      </c>
      <c r="F40" s="25">
        <f>VLOOKUP(C40,RA!B8:I78,8,0)</f>
        <v>2557.5967000000001</v>
      </c>
      <c r="G40" s="16">
        <f t="shared" si="0"/>
        <v>13502.5447</v>
      </c>
      <c r="H40" s="27">
        <f>RA!J43</f>
        <v>0</v>
      </c>
      <c r="I40" s="20">
        <f>VLOOKUP(B40,RMS!B:D,3,FALSE)</f>
        <v>16060.1416685576</v>
      </c>
      <c r="J40" s="21">
        <f>VLOOKUP(B40,RMS!B:E,4,FALSE)</f>
        <v>13502.545057106099</v>
      </c>
      <c r="K40" s="22">
        <f t="shared" si="1"/>
        <v>-2.6855760006583296E-4</v>
      </c>
      <c r="L40" s="22">
        <f t="shared" si="2"/>
        <v>-3.5710609881789424E-4</v>
      </c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4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4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5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3"/>
      <c r="W4" s="44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5" t="s">
        <v>4</v>
      </c>
      <c r="C6" s="46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7" t="s">
        <v>5</v>
      </c>
      <c r="B7" s="48"/>
      <c r="C7" s="49"/>
      <c r="D7" s="63">
        <v>13625934.381999999</v>
      </c>
      <c r="E7" s="63">
        <v>16463811</v>
      </c>
      <c r="F7" s="64">
        <v>82.762942200927796</v>
      </c>
      <c r="G7" s="63">
        <v>32180185.535300002</v>
      </c>
      <c r="H7" s="64">
        <v>-57.657377807679097</v>
      </c>
      <c r="I7" s="63">
        <v>1781441.7356</v>
      </c>
      <c r="J7" s="64">
        <v>13.0739051404306</v>
      </c>
      <c r="K7" s="63">
        <v>926233.10970000003</v>
      </c>
      <c r="L7" s="64">
        <v>2.8782715024559802</v>
      </c>
      <c r="M7" s="64">
        <v>0.92331899706867104</v>
      </c>
      <c r="N7" s="63">
        <v>387140959.96450001</v>
      </c>
      <c r="O7" s="63">
        <v>3553797631.7122002</v>
      </c>
      <c r="P7" s="63">
        <v>820009</v>
      </c>
      <c r="Q7" s="63">
        <v>1061180</v>
      </c>
      <c r="R7" s="64">
        <v>-22.726681618575601</v>
      </c>
      <c r="S7" s="63">
        <v>16.616810769150099</v>
      </c>
      <c r="T7" s="63">
        <v>16.863452301588801</v>
      </c>
      <c r="U7" s="65">
        <v>-1.4842892289332099</v>
      </c>
      <c r="V7" s="53"/>
      <c r="W7" s="53"/>
    </row>
    <row r="8" spans="1:23" ht="14.25" thickBot="1" x14ac:dyDescent="0.2">
      <c r="A8" s="50">
        <v>41813</v>
      </c>
      <c r="B8" s="40" t="s">
        <v>6</v>
      </c>
      <c r="C8" s="41"/>
      <c r="D8" s="66">
        <v>562162.03720000002</v>
      </c>
      <c r="E8" s="66">
        <v>534260</v>
      </c>
      <c r="F8" s="67">
        <v>105.22255778085599</v>
      </c>
      <c r="G8" s="66">
        <v>946755.93889999995</v>
      </c>
      <c r="H8" s="67">
        <v>-40.622285627998799</v>
      </c>
      <c r="I8" s="66">
        <v>133795.39619999999</v>
      </c>
      <c r="J8" s="67">
        <v>23.800147883767501</v>
      </c>
      <c r="K8" s="66">
        <v>118869.4203</v>
      </c>
      <c r="L8" s="67">
        <v>12.5554449056966</v>
      </c>
      <c r="M8" s="67">
        <v>0.12556615370319901</v>
      </c>
      <c r="N8" s="66">
        <v>13642652.839199999</v>
      </c>
      <c r="O8" s="66">
        <v>136217920.3075</v>
      </c>
      <c r="P8" s="66">
        <v>23384</v>
      </c>
      <c r="Q8" s="66">
        <v>29593</v>
      </c>
      <c r="R8" s="67">
        <v>-20.981313148379702</v>
      </c>
      <c r="S8" s="66">
        <v>24.0404566028053</v>
      </c>
      <c r="T8" s="66">
        <v>22.240884182070101</v>
      </c>
      <c r="U8" s="68">
        <v>7.4856000053063001</v>
      </c>
      <c r="V8" s="53"/>
      <c r="W8" s="53"/>
    </row>
    <row r="9" spans="1:23" ht="12" customHeight="1" thickBot="1" x14ac:dyDescent="0.2">
      <c r="A9" s="51"/>
      <c r="B9" s="40" t="s">
        <v>7</v>
      </c>
      <c r="C9" s="41"/>
      <c r="D9" s="66">
        <v>70257.873900000006</v>
      </c>
      <c r="E9" s="66">
        <v>71326</v>
      </c>
      <c r="F9" s="67">
        <v>98.502473011244106</v>
      </c>
      <c r="G9" s="66">
        <v>124257.9537</v>
      </c>
      <c r="H9" s="67">
        <v>-43.458046903278401</v>
      </c>
      <c r="I9" s="66">
        <v>15132.7575</v>
      </c>
      <c r="J9" s="67">
        <v>21.538877651690498</v>
      </c>
      <c r="K9" s="66">
        <v>22747.548599999998</v>
      </c>
      <c r="L9" s="67">
        <v>18.3067143169927</v>
      </c>
      <c r="M9" s="67">
        <v>-0.33475216314077899</v>
      </c>
      <c r="N9" s="66">
        <v>2234187.0698000002</v>
      </c>
      <c r="O9" s="66">
        <v>22816190.062399998</v>
      </c>
      <c r="P9" s="66">
        <v>4130</v>
      </c>
      <c r="Q9" s="66">
        <v>7227</v>
      </c>
      <c r="R9" s="67">
        <v>-42.853189428531898</v>
      </c>
      <c r="S9" s="66">
        <v>17.011591743341398</v>
      </c>
      <c r="T9" s="66">
        <v>16.917763484156598</v>
      </c>
      <c r="U9" s="68">
        <v>0.55155484918978204</v>
      </c>
      <c r="V9" s="53"/>
      <c r="W9" s="53"/>
    </row>
    <row r="10" spans="1:23" ht="14.25" thickBot="1" x14ac:dyDescent="0.2">
      <c r="A10" s="51"/>
      <c r="B10" s="40" t="s">
        <v>8</v>
      </c>
      <c r="C10" s="41"/>
      <c r="D10" s="66">
        <v>110680.0114</v>
      </c>
      <c r="E10" s="66">
        <v>113869</v>
      </c>
      <c r="F10" s="67">
        <v>97.199423372471898</v>
      </c>
      <c r="G10" s="66">
        <v>213770.4442</v>
      </c>
      <c r="H10" s="67">
        <v>-48.224829763440198</v>
      </c>
      <c r="I10" s="66">
        <v>30235.376799999998</v>
      </c>
      <c r="J10" s="67">
        <v>27.317829495633799</v>
      </c>
      <c r="K10" s="66">
        <v>39082.481500000002</v>
      </c>
      <c r="L10" s="67">
        <v>18.282453239155501</v>
      </c>
      <c r="M10" s="67">
        <v>-0.22637008604481801</v>
      </c>
      <c r="N10" s="66">
        <v>4385062.0867999997</v>
      </c>
      <c r="O10" s="66">
        <v>34498858.287299998</v>
      </c>
      <c r="P10" s="66">
        <v>77464</v>
      </c>
      <c r="Q10" s="66">
        <v>98642</v>
      </c>
      <c r="R10" s="67">
        <v>-21.469556578333801</v>
      </c>
      <c r="S10" s="66">
        <v>1.42879287669111</v>
      </c>
      <c r="T10" s="66">
        <v>1.8326948480363301</v>
      </c>
      <c r="U10" s="68">
        <v>-28.268755950170199</v>
      </c>
      <c r="V10" s="53"/>
      <c r="W10" s="53"/>
    </row>
    <row r="11" spans="1:23" ht="14.25" thickBot="1" x14ac:dyDescent="0.2">
      <c r="A11" s="51"/>
      <c r="B11" s="40" t="s">
        <v>9</v>
      </c>
      <c r="C11" s="41"/>
      <c r="D11" s="66">
        <v>61142.786699999997</v>
      </c>
      <c r="E11" s="66">
        <v>79705</v>
      </c>
      <c r="F11" s="67">
        <v>76.711356502101495</v>
      </c>
      <c r="G11" s="66">
        <v>118970.32520000001</v>
      </c>
      <c r="H11" s="67">
        <v>-48.606691124687302</v>
      </c>
      <c r="I11" s="66">
        <v>11793.236699999999</v>
      </c>
      <c r="J11" s="67">
        <v>19.288026170387202</v>
      </c>
      <c r="K11" s="66">
        <v>14100.884400000001</v>
      </c>
      <c r="L11" s="67">
        <v>11.852438308708599</v>
      </c>
      <c r="M11" s="67">
        <v>-0.16365269259281401</v>
      </c>
      <c r="N11" s="66">
        <v>1832666.3409</v>
      </c>
      <c r="O11" s="66">
        <v>14631593.9551</v>
      </c>
      <c r="P11" s="66">
        <v>3045</v>
      </c>
      <c r="Q11" s="66">
        <v>4209</v>
      </c>
      <c r="R11" s="67">
        <v>-27.655024946543101</v>
      </c>
      <c r="S11" s="66">
        <v>20.079732906403901</v>
      </c>
      <c r="T11" s="66">
        <v>19.7548703017344</v>
      </c>
      <c r="U11" s="68">
        <v>1.6178631766857601</v>
      </c>
      <c r="V11" s="53"/>
      <c r="W11" s="53"/>
    </row>
    <row r="12" spans="1:23" ht="14.25" thickBot="1" x14ac:dyDescent="0.2">
      <c r="A12" s="51"/>
      <c r="B12" s="40" t="s">
        <v>10</v>
      </c>
      <c r="C12" s="41"/>
      <c r="D12" s="66">
        <v>135462.32509999999</v>
      </c>
      <c r="E12" s="66">
        <v>383049</v>
      </c>
      <c r="F12" s="67">
        <v>35.364228884555203</v>
      </c>
      <c r="G12" s="66">
        <v>427108.71659999999</v>
      </c>
      <c r="H12" s="67">
        <v>-68.283877187441107</v>
      </c>
      <c r="I12" s="66">
        <v>28117.446</v>
      </c>
      <c r="J12" s="67">
        <v>20.7566539104089</v>
      </c>
      <c r="K12" s="66">
        <v>2040.8371999999999</v>
      </c>
      <c r="L12" s="67">
        <v>0.47782616478682299</v>
      </c>
      <c r="M12" s="67">
        <v>12.777407624674799</v>
      </c>
      <c r="N12" s="66">
        <v>6076385.8293000003</v>
      </c>
      <c r="O12" s="66">
        <v>43533775.849600002</v>
      </c>
      <c r="P12" s="66">
        <v>1711</v>
      </c>
      <c r="Q12" s="66">
        <v>2651</v>
      </c>
      <c r="R12" s="67">
        <v>-35.458317615993998</v>
      </c>
      <c r="S12" s="66">
        <v>79.171434891876103</v>
      </c>
      <c r="T12" s="66">
        <v>77.501992229347394</v>
      </c>
      <c r="U12" s="68">
        <v>2.1086426749857798</v>
      </c>
      <c r="V12" s="53"/>
      <c r="W12" s="53"/>
    </row>
    <row r="13" spans="1:23" ht="14.25" thickBot="1" x14ac:dyDescent="0.2">
      <c r="A13" s="51"/>
      <c r="B13" s="40" t="s">
        <v>11</v>
      </c>
      <c r="C13" s="41"/>
      <c r="D13" s="66">
        <v>283146.04859999998</v>
      </c>
      <c r="E13" s="66">
        <v>302325</v>
      </c>
      <c r="F13" s="67">
        <v>93.656180798809203</v>
      </c>
      <c r="G13" s="66">
        <v>504751.10830000002</v>
      </c>
      <c r="H13" s="67">
        <v>-43.903828254357897</v>
      </c>
      <c r="I13" s="66">
        <v>67338.500799999994</v>
      </c>
      <c r="J13" s="67">
        <v>23.782249878799799</v>
      </c>
      <c r="K13" s="66">
        <v>95853.039699999994</v>
      </c>
      <c r="L13" s="67">
        <v>18.990159332751698</v>
      </c>
      <c r="M13" s="67">
        <v>-0.29748184292584301</v>
      </c>
      <c r="N13" s="66">
        <v>7943588.7213000003</v>
      </c>
      <c r="O13" s="66">
        <v>68343296.373099998</v>
      </c>
      <c r="P13" s="66">
        <v>10381</v>
      </c>
      <c r="Q13" s="66">
        <v>13747</v>
      </c>
      <c r="R13" s="67">
        <v>-24.485342256492299</v>
      </c>
      <c r="S13" s="66">
        <v>27.2754116751758</v>
      </c>
      <c r="T13" s="66">
        <v>26.429820389903298</v>
      </c>
      <c r="U13" s="68">
        <v>3.1001962329395099</v>
      </c>
      <c r="V13" s="53"/>
      <c r="W13" s="53"/>
    </row>
    <row r="14" spans="1:23" ht="14.25" thickBot="1" x14ac:dyDescent="0.2">
      <c r="A14" s="51"/>
      <c r="B14" s="40" t="s">
        <v>12</v>
      </c>
      <c r="C14" s="41"/>
      <c r="D14" s="66">
        <v>143467.02900000001</v>
      </c>
      <c r="E14" s="66">
        <v>141633</v>
      </c>
      <c r="F14" s="67">
        <v>101.294916438966</v>
      </c>
      <c r="G14" s="66">
        <v>296272.46299999999</v>
      </c>
      <c r="H14" s="67">
        <v>-51.575982611654297</v>
      </c>
      <c r="I14" s="66">
        <v>26446.0075</v>
      </c>
      <c r="J14" s="67">
        <v>18.43350885868</v>
      </c>
      <c r="K14" s="66">
        <v>30075.810099999999</v>
      </c>
      <c r="L14" s="67">
        <v>10.151402460916501</v>
      </c>
      <c r="M14" s="67">
        <v>-0.120688439910053</v>
      </c>
      <c r="N14" s="66">
        <v>4236648.7503000004</v>
      </c>
      <c r="O14" s="66">
        <v>31601061.9661</v>
      </c>
      <c r="P14" s="66">
        <v>2608</v>
      </c>
      <c r="Q14" s="66">
        <v>3458</v>
      </c>
      <c r="R14" s="67">
        <v>-24.580682475419302</v>
      </c>
      <c r="S14" s="66">
        <v>55.010363880368097</v>
      </c>
      <c r="T14" s="66">
        <v>54.602505320994801</v>
      </c>
      <c r="U14" s="68">
        <v>0.74142130791987804</v>
      </c>
      <c r="V14" s="53"/>
      <c r="W14" s="53"/>
    </row>
    <row r="15" spans="1:23" ht="14.25" thickBot="1" x14ac:dyDescent="0.2">
      <c r="A15" s="51"/>
      <c r="B15" s="40" t="s">
        <v>13</v>
      </c>
      <c r="C15" s="41"/>
      <c r="D15" s="66">
        <v>122344.25569999999</v>
      </c>
      <c r="E15" s="66">
        <v>94810</v>
      </c>
      <c r="F15" s="67">
        <v>129.04151007277699</v>
      </c>
      <c r="G15" s="66">
        <v>150806.13320000001</v>
      </c>
      <c r="H15" s="67">
        <v>-18.8731564798188</v>
      </c>
      <c r="I15" s="66">
        <v>17214.405299999999</v>
      </c>
      <c r="J15" s="67">
        <v>14.070464691216401</v>
      </c>
      <c r="K15" s="66">
        <v>20910.138500000001</v>
      </c>
      <c r="L15" s="67">
        <v>13.865575660817999</v>
      </c>
      <c r="M15" s="67">
        <v>-0.17674360215261101</v>
      </c>
      <c r="N15" s="66">
        <v>3575051.3813999998</v>
      </c>
      <c r="O15" s="66">
        <v>24826645.605799999</v>
      </c>
      <c r="P15" s="66">
        <v>4795</v>
      </c>
      <c r="Q15" s="66">
        <v>6721</v>
      </c>
      <c r="R15" s="67">
        <v>-28.6564499330457</v>
      </c>
      <c r="S15" s="66">
        <v>25.514964692387899</v>
      </c>
      <c r="T15" s="66">
        <v>25.027722318107401</v>
      </c>
      <c r="U15" s="68">
        <v>1.90963373908114</v>
      </c>
      <c r="V15" s="53"/>
      <c r="W15" s="53"/>
    </row>
    <row r="16" spans="1:23" ht="14.25" thickBot="1" x14ac:dyDescent="0.2">
      <c r="A16" s="51"/>
      <c r="B16" s="40" t="s">
        <v>14</v>
      </c>
      <c r="C16" s="41"/>
      <c r="D16" s="66">
        <v>678477.5956</v>
      </c>
      <c r="E16" s="66">
        <v>872483</v>
      </c>
      <c r="F16" s="67">
        <v>77.763990312705204</v>
      </c>
      <c r="G16" s="66">
        <v>2574265.5296999998</v>
      </c>
      <c r="H16" s="67">
        <v>-73.643837911349095</v>
      </c>
      <c r="I16" s="66">
        <v>19946.478899999998</v>
      </c>
      <c r="J16" s="67">
        <v>2.93988762920914</v>
      </c>
      <c r="K16" s="66">
        <v>-136332.09659999999</v>
      </c>
      <c r="L16" s="67">
        <v>-5.2959609266060399</v>
      </c>
      <c r="M16" s="67">
        <v>-1.14630801841567</v>
      </c>
      <c r="N16" s="66">
        <v>21119290.873399999</v>
      </c>
      <c r="O16" s="66">
        <v>179982720.23210001</v>
      </c>
      <c r="P16" s="66">
        <v>41384</v>
      </c>
      <c r="Q16" s="66">
        <v>57827</v>
      </c>
      <c r="R16" s="67">
        <v>-28.434814187144401</v>
      </c>
      <c r="S16" s="66">
        <v>16.3946838294993</v>
      </c>
      <c r="T16" s="66">
        <v>16.149567067286899</v>
      </c>
      <c r="U16" s="68">
        <v>1.4950990501651</v>
      </c>
      <c r="V16" s="53"/>
      <c r="W16" s="53"/>
    </row>
    <row r="17" spans="1:23" ht="12" thickBot="1" x14ac:dyDescent="0.2">
      <c r="A17" s="51"/>
      <c r="B17" s="40" t="s">
        <v>15</v>
      </c>
      <c r="C17" s="41"/>
      <c r="D17" s="66">
        <v>551356.52320000005</v>
      </c>
      <c r="E17" s="66">
        <v>448786</v>
      </c>
      <c r="F17" s="67">
        <v>122.855107601396</v>
      </c>
      <c r="G17" s="66">
        <v>667292.69680000003</v>
      </c>
      <c r="H17" s="67">
        <v>-17.374110964494498</v>
      </c>
      <c r="I17" s="66">
        <v>69654.894499999995</v>
      </c>
      <c r="J17" s="67">
        <v>12.6333672622085</v>
      </c>
      <c r="K17" s="66">
        <v>51222.548699999999</v>
      </c>
      <c r="L17" s="67">
        <v>7.67617403062218</v>
      </c>
      <c r="M17" s="67">
        <v>0.35984827517963802</v>
      </c>
      <c r="N17" s="66">
        <v>16964675.329100002</v>
      </c>
      <c r="O17" s="66">
        <v>185629599.20899999</v>
      </c>
      <c r="P17" s="66">
        <v>11877</v>
      </c>
      <c r="Q17" s="66">
        <v>14273</v>
      </c>
      <c r="R17" s="67">
        <v>-16.786940376935501</v>
      </c>
      <c r="S17" s="66">
        <v>46.422204529763398</v>
      </c>
      <c r="T17" s="66">
        <v>30.223730217893898</v>
      </c>
      <c r="U17" s="68">
        <v>34.893806694345798</v>
      </c>
      <c r="V17" s="35"/>
      <c r="W17" s="35"/>
    </row>
    <row r="18" spans="1:23" ht="12" thickBot="1" x14ac:dyDescent="0.2">
      <c r="A18" s="51"/>
      <c r="B18" s="40" t="s">
        <v>16</v>
      </c>
      <c r="C18" s="41"/>
      <c r="D18" s="66">
        <v>1515383.0828</v>
      </c>
      <c r="E18" s="66">
        <v>1308570</v>
      </c>
      <c r="F18" s="67">
        <v>115.804510480907</v>
      </c>
      <c r="G18" s="66">
        <v>2219803.1842999998</v>
      </c>
      <c r="H18" s="67">
        <v>-31.733448554455201</v>
      </c>
      <c r="I18" s="66">
        <v>222844.85579999999</v>
      </c>
      <c r="J18" s="67">
        <v>14.705512970901401</v>
      </c>
      <c r="K18" s="66">
        <v>109378.39840000001</v>
      </c>
      <c r="L18" s="67">
        <v>4.9273917243474799</v>
      </c>
      <c r="M18" s="67">
        <v>1.0373753781349899</v>
      </c>
      <c r="N18" s="66">
        <v>39578462.606200002</v>
      </c>
      <c r="O18" s="66">
        <v>449762772.13599998</v>
      </c>
      <c r="P18" s="66">
        <v>77853</v>
      </c>
      <c r="Q18" s="66">
        <v>111177</v>
      </c>
      <c r="R18" s="67">
        <v>-29.973825521465798</v>
      </c>
      <c r="S18" s="66">
        <v>19.464671660693899</v>
      </c>
      <c r="T18" s="66">
        <v>19.263644990420701</v>
      </c>
      <c r="U18" s="68">
        <v>1.0327770936878</v>
      </c>
      <c r="V18" s="35"/>
      <c r="W18" s="35"/>
    </row>
    <row r="19" spans="1:23" ht="12" thickBot="1" x14ac:dyDescent="0.2">
      <c r="A19" s="51"/>
      <c r="B19" s="40" t="s">
        <v>17</v>
      </c>
      <c r="C19" s="41"/>
      <c r="D19" s="66">
        <v>426073.49160000001</v>
      </c>
      <c r="E19" s="66">
        <v>440087</v>
      </c>
      <c r="F19" s="67">
        <v>96.815741342052803</v>
      </c>
      <c r="G19" s="66">
        <v>1656807.8504000001</v>
      </c>
      <c r="H19" s="67">
        <v>-74.2834697761039</v>
      </c>
      <c r="I19" s="66">
        <v>57471.329400000002</v>
      </c>
      <c r="J19" s="67">
        <v>13.488595402681</v>
      </c>
      <c r="K19" s="66">
        <v>14782.099700000001</v>
      </c>
      <c r="L19" s="67">
        <v>0.8922036249666</v>
      </c>
      <c r="M19" s="67">
        <v>2.8879002689990001</v>
      </c>
      <c r="N19" s="66">
        <v>12888044.859300001</v>
      </c>
      <c r="O19" s="66">
        <v>143285327.8662</v>
      </c>
      <c r="P19" s="66">
        <v>8851</v>
      </c>
      <c r="Q19" s="66">
        <v>11829</v>
      </c>
      <c r="R19" s="67">
        <v>-25.1754163496492</v>
      </c>
      <c r="S19" s="66">
        <v>48.1384579821489</v>
      </c>
      <c r="T19" s="66">
        <v>44.458619130949401</v>
      </c>
      <c r="U19" s="68">
        <v>7.6442806966607497</v>
      </c>
      <c r="V19" s="35"/>
      <c r="W19" s="35"/>
    </row>
    <row r="20" spans="1:23" ht="12" thickBot="1" x14ac:dyDescent="0.2">
      <c r="A20" s="51"/>
      <c r="B20" s="40" t="s">
        <v>18</v>
      </c>
      <c r="C20" s="41"/>
      <c r="D20" s="66">
        <v>815373.21699999995</v>
      </c>
      <c r="E20" s="66">
        <v>690112</v>
      </c>
      <c r="F20" s="67">
        <v>118.150853339748</v>
      </c>
      <c r="G20" s="66">
        <v>3125217.0968999998</v>
      </c>
      <c r="H20" s="67">
        <v>-73.909869563660294</v>
      </c>
      <c r="I20" s="66">
        <v>71410.813299999994</v>
      </c>
      <c r="J20" s="67">
        <v>8.7580523631548193</v>
      </c>
      <c r="K20" s="66">
        <v>-161419.6715</v>
      </c>
      <c r="L20" s="67">
        <v>-5.1650706653344898</v>
      </c>
      <c r="M20" s="67">
        <v>-1.44239226010319</v>
      </c>
      <c r="N20" s="66">
        <v>20083589.256299999</v>
      </c>
      <c r="O20" s="66">
        <v>203641935.3515</v>
      </c>
      <c r="P20" s="66">
        <v>35906</v>
      </c>
      <c r="Q20" s="66">
        <v>45306</v>
      </c>
      <c r="R20" s="67">
        <v>-20.7478038228932</v>
      </c>
      <c r="S20" s="66">
        <v>22.708550576505299</v>
      </c>
      <c r="T20" s="66">
        <v>23.5294942259303</v>
      </c>
      <c r="U20" s="68">
        <v>-3.6151301099524198</v>
      </c>
      <c r="V20" s="35"/>
      <c r="W20" s="35"/>
    </row>
    <row r="21" spans="1:23" ht="12" thickBot="1" x14ac:dyDescent="0.2">
      <c r="A21" s="51"/>
      <c r="B21" s="40" t="s">
        <v>19</v>
      </c>
      <c r="C21" s="41"/>
      <c r="D21" s="66">
        <v>319997.4829</v>
      </c>
      <c r="E21" s="66">
        <v>290195</v>
      </c>
      <c r="F21" s="67">
        <v>110.269812677682</v>
      </c>
      <c r="G21" s="66">
        <v>609383.33290000004</v>
      </c>
      <c r="H21" s="67">
        <v>-47.488310620974701</v>
      </c>
      <c r="I21" s="66">
        <v>30289.147700000001</v>
      </c>
      <c r="J21" s="67">
        <v>9.4654331107552601</v>
      </c>
      <c r="K21" s="66">
        <v>15007.276</v>
      </c>
      <c r="L21" s="67">
        <v>2.4626987956138802</v>
      </c>
      <c r="M21" s="67">
        <v>1.0182975044904901</v>
      </c>
      <c r="N21" s="66">
        <v>7311034.0938999997</v>
      </c>
      <c r="O21" s="66">
        <v>82425611.251499996</v>
      </c>
      <c r="P21" s="66">
        <v>29411</v>
      </c>
      <c r="Q21" s="66">
        <v>39202</v>
      </c>
      <c r="R21" s="67">
        <v>-24.975766542523299</v>
      </c>
      <c r="S21" s="66">
        <v>10.880197303729901</v>
      </c>
      <c r="T21" s="66">
        <v>10.577374695168601</v>
      </c>
      <c r="U21" s="68">
        <v>2.7832455617093599</v>
      </c>
      <c r="V21" s="35"/>
      <c r="W21" s="35"/>
    </row>
    <row r="22" spans="1:23" ht="12" thickBot="1" x14ac:dyDescent="0.2">
      <c r="A22" s="51"/>
      <c r="B22" s="40" t="s">
        <v>20</v>
      </c>
      <c r="C22" s="41"/>
      <c r="D22" s="66">
        <v>1009696.5704</v>
      </c>
      <c r="E22" s="66">
        <v>1150292</v>
      </c>
      <c r="F22" s="67">
        <v>87.777413943590005</v>
      </c>
      <c r="G22" s="66">
        <v>1821974.4985</v>
      </c>
      <c r="H22" s="67">
        <v>-44.582288542937</v>
      </c>
      <c r="I22" s="66">
        <v>148165.9552</v>
      </c>
      <c r="J22" s="67">
        <v>14.6743050876466</v>
      </c>
      <c r="K22" s="66">
        <v>56058.706200000001</v>
      </c>
      <c r="L22" s="67">
        <v>3.0768106933523001</v>
      </c>
      <c r="M22" s="67">
        <v>1.6430498533339299</v>
      </c>
      <c r="N22" s="66">
        <v>30596469.699299999</v>
      </c>
      <c r="O22" s="66">
        <v>246564178.053</v>
      </c>
      <c r="P22" s="66">
        <v>61639</v>
      </c>
      <c r="Q22" s="66">
        <v>82015</v>
      </c>
      <c r="R22" s="67">
        <v>-24.844235810522498</v>
      </c>
      <c r="S22" s="66">
        <v>16.380807125358899</v>
      </c>
      <c r="T22" s="66">
        <v>16.3466878290557</v>
      </c>
      <c r="U22" s="68">
        <v>0.208288248815682</v>
      </c>
      <c r="V22" s="35"/>
      <c r="W22" s="35"/>
    </row>
    <row r="23" spans="1:23" ht="12" thickBot="1" x14ac:dyDescent="0.2">
      <c r="A23" s="51"/>
      <c r="B23" s="40" t="s">
        <v>21</v>
      </c>
      <c r="C23" s="41"/>
      <c r="D23" s="66">
        <v>2344264.5380000002</v>
      </c>
      <c r="E23" s="66">
        <v>2733746</v>
      </c>
      <c r="F23" s="67">
        <v>85.752829194811795</v>
      </c>
      <c r="G23" s="66">
        <v>6190045.0533999996</v>
      </c>
      <c r="H23" s="67">
        <v>-62.128473738452499</v>
      </c>
      <c r="I23" s="66">
        <v>221489.81219999999</v>
      </c>
      <c r="J23" s="67">
        <v>9.4481577744192293</v>
      </c>
      <c r="K23" s="66">
        <v>108939.51270000001</v>
      </c>
      <c r="L23" s="67">
        <v>1.7599146978770801</v>
      </c>
      <c r="M23" s="67">
        <v>1.03314487746924</v>
      </c>
      <c r="N23" s="66">
        <v>63811159.966899998</v>
      </c>
      <c r="O23" s="66">
        <v>503122435.84810001</v>
      </c>
      <c r="P23" s="66">
        <v>79689</v>
      </c>
      <c r="Q23" s="66">
        <v>102758</v>
      </c>
      <c r="R23" s="67">
        <v>-22.449833589598899</v>
      </c>
      <c r="S23" s="66">
        <v>29.417667908996201</v>
      </c>
      <c r="T23" s="66">
        <v>29.671100589735101</v>
      </c>
      <c r="U23" s="68">
        <v>-0.86149820415023404</v>
      </c>
      <c r="V23" s="35"/>
      <c r="W23" s="35"/>
    </row>
    <row r="24" spans="1:23" ht="12" thickBot="1" x14ac:dyDescent="0.2">
      <c r="A24" s="51"/>
      <c r="B24" s="40" t="s">
        <v>22</v>
      </c>
      <c r="C24" s="41"/>
      <c r="D24" s="66">
        <v>216666.7997</v>
      </c>
      <c r="E24" s="66">
        <v>222698</v>
      </c>
      <c r="F24" s="67">
        <v>97.291758210671006</v>
      </c>
      <c r="G24" s="66">
        <v>379726.913</v>
      </c>
      <c r="H24" s="67">
        <v>-42.941415980173097</v>
      </c>
      <c r="I24" s="66">
        <v>43180.5308</v>
      </c>
      <c r="J24" s="67">
        <v>19.9294635171556</v>
      </c>
      <c r="K24" s="66">
        <v>39230.588400000001</v>
      </c>
      <c r="L24" s="67">
        <v>10.3312636152287</v>
      </c>
      <c r="M24" s="67">
        <v>0.10068527037438001</v>
      </c>
      <c r="N24" s="66">
        <v>6091495.7089999998</v>
      </c>
      <c r="O24" s="66">
        <v>56045399.594400004</v>
      </c>
      <c r="P24" s="66">
        <v>24383</v>
      </c>
      <c r="Q24" s="66">
        <v>32473</v>
      </c>
      <c r="R24" s="67">
        <v>-24.913004650016902</v>
      </c>
      <c r="S24" s="66">
        <v>8.8859779231431695</v>
      </c>
      <c r="T24" s="66">
        <v>9.0908869245219108</v>
      </c>
      <c r="U24" s="68">
        <v>-2.3059814367202098</v>
      </c>
      <c r="V24" s="35"/>
      <c r="W24" s="35"/>
    </row>
    <row r="25" spans="1:23" ht="12" thickBot="1" x14ac:dyDescent="0.2">
      <c r="A25" s="51"/>
      <c r="B25" s="40" t="s">
        <v>23</v>
      </c>
      <c r="C25" s="41"/>
      <c r="D25" s="66">
        <v>183878.60029999999</v>
      </c>
      <c r="E25" s="66">
        <v>165850</v>
      </c>
      <c r="F25" s="67">
        <v>110.870425263793</v>
      </c>
      <c r="G25" s="66">
        <v>371741.17570000002</v>
      </c>
      <c r="H25" s="67">
        <v>-50.535853351797499</v>
      </c>
      <c r="I25" s="66">
        <v>19736.335999999999</v>
      </c>
      <c r="J25" s="67">
        <v>10.7333512261894</v>
      </c>
      <c r="K25" s="66">
        <v>18188.578300000001</v>
      </c>
      <c r="L25" s="67">
        <v>4.8928070090030698</v>
      </c>
      <c r="M25" s="67">
        <v>8.5095034613013001E-2</v>
      </c>
      <c r="N25" s="66">
        <v>5038224.1030999999</v>
      </c>
      <c r="O25" s="66">
        <v>55166239.929099999</v>
      </c>
      <c r="P25" s="66">
        <v>15088</v>
      </c>
      <c r="Q25" s="66">
        <v>21099</v>
      </c>
      <c r="R25" s="67">
        <v>-28.489501872126599</v>
      </c>
      <c r="S25" s="66">
        <v>12.1870758417285</v>
      </c>
      <c r="T25" s="66">
        <v>12.1386105929191</v>
      </c>
      <c r="U25" s="68">
        <v>0.397677420234682</v>
      </c>
      <c r="V25" s="35"/>
      <c r="W25" s="35"/>
    </row>
    <row r="26" spans="1:23" ht="12" thickBot="1" x14ac:dyDescent="0.2">
      <c r="A26" s="51"/>
      <c r="B26" s="40" t="s">
        <v>24</v>
      </c>
      <c r="C26" s="41"/>
      <c r="D26" s="66">
        <v>459410.08069999999</v>
      </c>
      <c r="E26" s="66">
        <v>519999</v>
      </c>
      <c r="F26" s="67">
        <v>88.348262342812205</v>
      </c>
      <c r="G26" s="66">
        <v>1232626.8108999999</v>
      </c>
      <c r="H26" s="67">
        <v>-62.729183185252801</v>
      </c>
      <c r="I26" s="66">
        <v>103622.87209999999</v>
      </c>
      <c r="J26" s="67">
        <v>22.5556374257418</v>
      </c>
      <c r="K26" s="66">
        <v>193058.17110000001</v>
      </c>
      <c r="L26" s="67">
        <v>15.662337488752099</v>
      </c>
      <c r="M26" s="67">
        <v>-0.46325570417671902</v>
      </c>
      <c r="N26" s="66">
        <v>13303469.108100001</v>
      </c>
      <c r="O26" s="66">
        <v>115879576.5185</v>
      </c>
      <c r="P26" s="66">
        <v>34435</v>
      </c>
      <c r="Q26" s="66">
        <v>43453</v>
      </c>
      <c r="R26" s="67">
        <v>-20.753457758958</v>
      </c>
      <c r="S26" s="66">
        <v>13.341370137941</v>
      </c>
      <c r="T26" s="66">
        <v>13.4266923066302</v>
      </c>
      <c r="U26" s="68">
        <v>-0.63953078137351205</v>
      </c>
      <c r="V26" s="35"/>
      <c r="W26" s="35"/>
    </row>
    <row r="27" spans="1:23" ht="12" thickBot="1" x14ac:dyDescent="0.2">
      <c r="A27" s="51"/>
      <c r="B27" s="40" t="s">
        <v>25</v>
      </c>
      <c r="C27" s="41"/>
      <c r="D27" s="66">
        <v>236099.1666</v>
      </c>
      <c r="E27" s="66">
        <v>188128</v>
      </c>
      <c r="F27" s="67">
        <v>125.49921680983201</v>
      </c>
      <c r="G27" s="66">
        <v>278365.45030000003</v>
      </c>
      <c r="H27" s="67">
        <v>-15.1837390935006</v>
      </c>
      <c r="I27" s="66">
        <v>75900.679099999994</v>
      </c>
      <c r="J27" s="67">
        <v>32.147796281124201</v>
      </c>
      <c r="K27" s="66">
        <v>71016.304999999993</v>
      </c>
      <c r="L27" s="67">
        <v>25.5118962944088</v>
      </c>
      <c r="M27" s="67">
        <v>6.8778206638601999E-2</v>
      </c>
      <c r="N27" s="66">
        <v>5459209.5062999995</v>
      </c>
      <c r="O27" s="66">
        <v>48769191.760499999</v>
      </c>
      <c r="P27" s="66">
        <v>32762</v>
      </c>
      <c r="Q27" s="66">
        <v>43497</v>
      </c>
      <c r="R27" s="67">
        <v>-24.679862979056001</v>
      </c>
      <c r="S27" s="66">
        <v>7.2064943104816601</v>
      </c>
      <c r="T27" s="66">
        <v>7.1676177759385702</v>
      </c>
      <c r="U27" s="68">
        <v>0.53946527768071195</v>
      </c>
      <c r="V27" s="35"/>
      <c r="W27" s="35"/>
    </row>
    <row r="28" spans="1:23" ht="12" thickBot="1" x14ac:dyDescent="0.2">
      <c r="A28" s="51"/>
      <c r="B28" s="40" t="s">
        <v>26</v>
      </c>
      <c r="C28" s="41"/>
      <c r="D28" s="66">
        <v>688723.60219999996</v>
      </c>
      <c r="E28" s="66">
        <v>715804</v>
      </c>
      <c r="F28" s="67">
        <v>96.216785907874197</v>
      </c>
      <c r="G28" s="66">
        <v>1226979.4643999999</v>
      </c>
      <c r="H28" s="67">
        <v>-43.868367631010898</v>
      </c>
      <c r="I28" s="66">
        <v>53544.786200000002</v>
      </c>
      <c r="J28" s="67">
        <v>7.77449560737589</v>
      </c>
      <c r="K28" s="66">
        <v>-13190.527</v>
      </c>
      <c r="L28" s="67">
        <v>-1.0750405677286701</v>
      </c>
      <c r="M28" s="67">
        <v>-5.05933638587753</v>
      </c>
      <c r="N28" s="66">
        <v>17442565.879999999</v>
      </c>
      <c r="O28" s="66">
        <v>165392621.9294</v>
      </c>
      <c r="P28" s="66">
        <v>40899</v>
      </c>
      <c r="Q28" s="66">
        <v>48300</v>
      </c>
      <c r="R28" s="67">
        <v>-15.322981366459601</v>
      </c>
      <c r="S28" s="66">
        <v>16.839619604391299</v>
      </c>
      <c r="T28" s="66">
        <v>17.010661376811601</v>
      </c>
      <c r="U28" s="68">
        <v>-1.0157104283738401</v>
      </c>
      <c r="V28" s="35"/>
      <c r="W28" s="35"/>
    </row>
    <row r="29" spans="1:23" ht="12" thickBot="1" x14ac:dyDescent="0.2">
      <c r="A29" s="51"/>
      <c r="B29" s="40" t="s">
        <v>27</v>
      </c>
      <c r="C29" s="41"/>
      <c r="D29" s="66">
        <v>473352.43839999998</v>
      </c>
      <c r="E29" s="66">
        <v>563990</v>
      </c>
      <c r="F29" s="67">
        <v>83.9292254117981</v>
      </c>
      <c r="G29" s="66">
        <v>692010.77890000003</v>
      </c>
      <c r="H29" s="67">
        <v>-31.597533906563299</v>
      </c>
      <c r="I29" s="66">
        <v>77412.545299999998</v>
      </c>
      <c r="J29" s="67">
        <v>16.354102993884599</v>
      </c>
      <c r="K29" s="66">
        <v>76975.494200000001</v>
      </c>
      <c r="L29" s="67">
        <v>11.123453065623901</v>
      </c>
      <c r="M29" s="67">
        <v>5.6777953106020001E-3</v>
      </c>
      <c r="N29" s="66">
        <v>12446109.7917</v>
      </c>
      <c r="O29" s="66">
        <v>120676251.1681</v>
      </c>
      <c r="P29" s="66">
        <v>85313</v>
      </c>
      <c r="Q29" s="66">
        <v>95915</v>
      </c>
      <c r="R29" s="67">
        <v>-11.053536985872899</v>
      </c>
      <c r="S29" s="66">
        <v>5.5484209721847799</v>
      </c>
      <c r="T29" s="66">
        <v>5.5149689318667603</v>
      </c>
      <c r="U29" s="68">
        <v>0.60291099910627599</v>
      </c>
      <c r="V29" s="35"/>
      <c r="W29" s="35"/>
    </row>
    <row r="30" spans="1:23" ht="12" thickBot="1" x14ac:dyDescent="0.2">
      <c r="A30" s="51"/>
      <c r="B30" s="40" t="s">
        <v>28</v>
      </c>
      <c r="C30" s="41"/>
      <c r="D30" s="66">
        <v>825152.17020000005</v>
      </c>
      <c r="E30" s="66">
        <v>1324670</v>
      </c>
      <c r="F30" s="67">
        <v>62.291149508934303</v>
      </c>
      <c r="G30" s="66">
        <v>1938900.9879999999</v>
      </c>
      <c r="H30" s="67">
        <v>-57.442273983719303</v>
      </c>
      <c r="I30" s="66">
        <v>107912.95849999999</v>
      </c>
      <c r="J30" s="67">
        <v>13.077946395492599</v>
      </c>
      <c r="K30" s="66">
        <v>178740.39780000001</v>
      </c>
      <c r="L30" s="67">
        <v>9.2186449388719396</v>
      </c>
      <c r="M30" s="67">
        <v>-0.39625870912098898</v>
      </c>
      <c r="N30" s="66">
        <v>26514825.283</v>
      </c>
      <c r="O30" s="66">
        <v>216030582.41929999</v>
      </c>
      <c r="P30" s="66">
        <v>51941</v>
      </c>
      <c r="Q30" s="66">
        <v>65792</v>
      </c>
      <c r="R30" s="67">
        <v>-21.052711575875499</v>
      </c>
      <c r="S30" s="66">
        <v>15.886335846441201</v>
      </c>
      <c r="T30" s="66">
        <v>16.753529503587099</v>
      </c>
      <c r="U30" s="68">
        <v>-5.4587392934927799</v>
      </c>
      <c r="V30" s="35"/>
      <c r="W30" s="35"/>
    </row>
    <row r="31" spans="1:23" ht="12" thickBot="1" x14ac:dyDescent="0.2">
      <c r="A31" s="51"/>
      <c r="B31" s="40" t="s">
        <v>29</v>
      </c>
      <c r="C31" s="41"/>
      <c r="D31" s="66">
        <v>599812.55889999995</v>
      </c>
      <c r="E31" s="66">
        <v>805163</v>
      </c>
      <c r="F31" s="67">
        <v>74.495792640744796</v>
      </c>
      <c r="G31" s="66">
        <v>2643733.1885000002</v>
      </c>
      <c r="H31" s="67">
        <v>-77.311910237041701</v>
      </c>
      <c r="I31" s="66">
        <v>45017.820500000002</v>
      </c>
      <c r="J31" s="67">
        <v>7.5053147574233003</v>
      </c>
      <c r="K31" s="66">
        <v>-101752.57180000001</v>
      </c>
      <c r="L31" s="67">
        <v>-3.8488215165817201</v>
      </c>
      <c r="M31" s="67">
        <v>-1.4424243997339401</v>
      </c>
      <c r="N31" s="66">
        <v>19568627.836800002</v>
      </c>
      <c r="O31" s="66">
        <v>189482373.70989999</v>
      </c>
      <c r="P31" s="66">
        <v>24496</v>
      </c>
      <c r="Q31" s="66">
        <v>34380</v>
      </c>
      <c r="R31" s="67">
        <v>-28.7492728330425</v>
      </c>
      <c r="S31" s="66">
        <v>24.486142998857002</v>
      </c>
      <c r="T31" s="66">
        <v>26.297996163467101</v>
      </c>
      <c r="U31" s="68">
        <v>-7.3995041387071403</v>
      </c>
      <c r="V31" s="35"/>
      <c r="W31" s="35"/>
    </row>
    <row r="32" spans="1:23" ht="12" thickBot="1" x14ac:dyDescent="0.2">
      <c r="A32" s="51"/>
      <c r="B32" s="40" t="s">
        <v>30</v>
      </c>
      <c r="C32" s="41"/>
      <c r="D32" s="66">
        <v>121573.5552</v>
      </c>
      <c r="E32" s="66">
        <v>108036</v>
      </c>
      <c r="F32" s="67">
        <v>112.53059646784401</v>
      </c>
      <c r="G32" s="66">
        <v>150511.23430000001</v>
      </c>
      <c r="H32" s="67">
        <v>-19.226258581018101</v>
      </c>
      <c r="I32" s="66">
        <v>34180.165000000001</v>
      </c>
      <c r="J32" s="67">
        <v>28.114802552060301</v>
      </c>
      <c r="K32" s="66">
        <v>32179.593400000002</v>
      </c>
      <c r="L32" s="67">
        <v>21.3801936776755</v>
      </c>
      <c r="M32" s="67">
        <v>6.2168952078803998E-2</v>
      </c>
      <c r="N32" s="66">
        <v>3665423.0284000002</v>
      </c>
      <c r="O32" s="66">
        <v>29005334.9824</v>
      </c>
      <c r="P32" s="66">
        <v>25972</v>
      </c>
      <c r="Q32" s="66">
        <v>31331</v>
      </c>
      <c r="R32" s="67">
        <v>-17.1044652261339</v>
      </c>
      <c r="S32" s="66">
        <v>4.6809469890651503</v>
      </c>
      <c r="T32" s="66">
        <v>4.9953564552679497</v>
      </c>
      <c r="U32" s="68">
        <v>-6.7167918572303797</v>
      </c>
      <c r="V32" s="35"/>
      <c r="W32" s="35"/>
    </row>
    <row r="33" spans="1:23" ht="12" thickBot="1" x14ac:dyDescent="0.2">
      <c r="A33" s="51"/>
      <c r="B33" s="40" t="s">
        <v>31</v>
      </c>
      <c r="C33" s="41"/>
      <c r="D33" s="69"/>
      <c r="E33" s="69"/>
      <c r="F33" s="69"/>
      <c r="G33" s="66">
        <v>104.53019999999999</v>
      </c>
      <c r="H33" s="69"/>
      <c r="I33" s="69"/>
      <c r="J33" s="69"/>
      <c r="K33" s="66">
        <v>21.874500000000001</v>
      </c>
      <c r="L33" s="67">
        <v>20.926488230195702</v>
      </c>
      <c r="M33" s="69"/>
      <c r="N33" s="66">
        <v>13.805300000000001</v>
      </c>
      <c r="O33" s="66">
        <v>4827.0679</v>
      </c>
      <c r="P33" s="69"/>
      <c r="Q33" s="69"/>
      <c r="R33" s="69"/>
      <c r="S33" s="69"/>
      <c r="T33" s="69"/>
      <c r="U33" s="70"/>
      <c r="V33" s="35"/>
      <c r="W33" s="35"/>
    </row>
    <row r="34" spans="1:23" ht="12" thickBot="1" x14ac:dyDescent="0.2">
      <c r="A34" s="51"/>
      <c r="B34" s="40" t="s">
        <v>36</v>
      </c>
      <c r="C34" s="4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3</v>
      </c>
      <c r="O34" s="66">
        <v>8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 x14ac:dyDescent="0.2">
      <c r="A35" s="51"/>
      <c r="B35" s="40" t="s">
        <v>32</v>
      </c>
      <c r="C35" s="41"/>
      <c r="D35" s="66">
        <v>108338.38800000001</v>
      </c>
      <c r="E35" s="66">
        <v>80356</v>
      </c>
      <c r="F35" s="67">
        <v>134.82302254965401</v>
      </c>
      <c r="G35" s="66">
        <v>182621.23079999999</v>
      </c>
      <c r="H35" s="67">
        <v>-40.675907436716301</v>
      </c>
      <c r="I35" s="66">
        <v>16329.8038</v>
      </c>
      <c r="J35" s="67">
        <v>15.072961764947101</v>
      </c>
      <c r="K35" s="66">
        <v>7308.3473999999997</v>
      </c>
      <c r="L35" s="67">
        <v>4.0019155319371604</v>
      </c>
      <c r="M35" s="67">
        <v>1.23440442910527</v>
      </c>
      <c r="N35" s="66">
        <v>2701104.0578000001</v>
      </c>
      <c r="O35" s="66">
        <v>30037329.225099999</v>
      </c>
      <c r="P35" s="66">
        <v>8340</v>
      </c>
      <c r="Q35" s="66">
        <v>10929</v>
      </c>
      <c r="R35" s="67">
        <v>-23.689267087565199</v>
      </c>
      <c r="S35" s="66">
        <v>12.9902143884892</v>
      </c>
      <c r="T35" s="66">
        <v>13.3054030560893</v>
      </c>
      <c r="U35" s="68">
        <v>-2.4263546249043402</v>
      </c>
      <c r="V35" s="35"/>
      <c r="W35" s="35"/>
    </row>
    <row r="36" spans="1:23" ht="12" thickBot="1" x14ac:dyDescent="0.2">
      <c r="A36" s="51"/>
      <c r="B36" s="40" t="s">
        <v>37</v>
      </c>
      <c r="C36" s="41"/>
      <c r="D36" s="69"/>
      <c r="E36" s="66">
        <v>318172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 x14ac:dyDescent="0.2">
      <c r="A37" s="51"/>
      <c r="B37" s="40" t="s">
        <v>38</v>
      </c>
      <c r="C37" s="41"/>
      <c r="D37" s="69"/>
      <c r="E37" s="66">
        <v>620971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 x14ac:dyDescent="0.2">
      <c r="A38" s="51"/>
      <c r="B38" s="40" t="s">
        <v>39</v>
      </c>
      <c r="C38" s="41"/>
      <c r="D38" s="69"/>
      <c r="E38" s="66">
        <v>249524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 x14ac:dyDescent="0.2">
      <c r="A39" s="51"/>
      <c r="B39" s="40" t="s">
        <v>33</v>
      </c>
      <c r="C39" s="41"/>
      <c r="D39" s="66">
        <v>190183.76079999999</v>
      </c>
      <c r="E39" s="66">
        <v>244018</v>
      </c>
      <c r="F39" s="67">
        <v>77.938414707111804</v>
      </c>
      <c r="G39" s="66">
        <v>328217.26419999998</v>
      </c>
      <c r="H39" s="67">
        <v>-42.055527985843199</v>
      </c>
      <c r="I39" s="66">
        <v>9080.6157999999996</v>
      </c>
      <c r="J39" s="67">
        <v>4.7746536096472001</v>
      </c>
      <c r="K39" s="66">
        <v>15956.5352</v>
      </c>
      <c r="L39" s="67">
        <v>4.8615770528989701</v>
      </c>
      <c r="M39" s="67">
        <v>-0.43091556618130999</v>
      </c>
      <c r="N39" s="66">
        <v>5142617.6475999998</v>
      </c>
      <c r="O39" s="66">
        <v>50674890.205300003</v>
      </c>
      <c r="P39" s="66">
        <v>328</v>
      </c>
      <c r="Q39" s="66">
        <v>370</v>
      </c>
      <c r="R39" s="67">
        <v>-11.351351351351299</v>
      </c>
      <c r="S39" s="66">
        <v>579.82853902439001</v>
      </c>
      <c r="T39" s="66">
        <v>582.41164297297303</v>
      </c>
      <c r="U39" s="68">
        <v>-0.44549444788093301</v>
      </c>
      <c r="V39" s="35"/>
      <c r="W39" s="35"/>
    </row>
    <row r="40" spans="1:23" ht="12" thickBot="1" x14ac:dyDescent="0.2">
      <c r="A40" s="51"/>
      <c r="B40" s="40" t="s">
        <v>34</v>
      </c>
      <c r="C40" s="41"/>
      <c r="D40" s="66">
        <v>357398.25050000002</v>
      </c>
      <c r="E40" s="66">
        <v>542997</v>
      </c>
      <c r="F40" s="67">
        <v>65.819562631101107</v>
      </c>
      <c r="G40" s="66">
        <v>1085384.9572999999</v>
      </c>
      <c r="H40" s="67">
        <v>-67.071751999487603</v>
      </c>
      <c r="I40" s="66">
        <v>21618.612000000001</v>
      </c>
      <c r="J40" s="67">
        <v>6.0488857933007703</v>
      </c>
      <c r="K40" s="66">
        <v>5639.7183999999997</v>
      </c>
      <c r="L40" s="67">
        <v>0.51960535863969803</v>
      </c>
      <c r="M40" s="67">
        <v>2.8332786261101299</v>
      </c>
      <c r="N40" s="66">
        <v>13003251.804500001</v>
      </c>
      <c r="O40" s="66">
        <v>99057560.552399993</v>
      </c>
      <c r="P40" s="66">
        <v>1892</v>
      </c>
      <c r="Q40" s="66">
        <v>2978</v>
      </c>
      <c r="R40" s="67">
        <v>-36.467427803895198</v>
      </c>
      <c r="S40" s="66">
        <v>188.89970956659599</v>
      </c>
      <c r="T40" s="66">
        <v>232.90579378777699</v>
      </c>
      <c r="U40" s="68">
        <v>-23.296004171815099</v>
      </c>
      <c r="V40" s="35"/>
      <c r="W40" s="35"/>
    </row>
    <row r="41" spans="1:23" ht="12" thickBot="1" x14ac:dyDescent="0.2">
      <c r="A41" s="51"/>
      <c r="B41" s="40" t="s">
        <v>40</v>
      </c>
      <c r="C41" s="41"/>
      <c r="D41" s="69"/>
      <c r="E41" s="66">
        <v>68361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 x14ac:dyDescent="0.2">
      <c r="A42" s="51"/>
      <c r="B42" s="40" t="s">
        <v>41</v>
      </c>
      <c r="C42" s="41"/>
      <c r="D42" s="69"/>
      <c r="E42" s="66">
        <v>69826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 x14ac:dyDescent="0.2">
      <c r="A43" s="51"/>
      <c r="B43" s="40" t="s">
        <v>71</v>
      </c>
      <c r="C43" s="41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6">
        <v>170.9402</v>
      </c>
      <c r="O43" s="66">
        <v>170.9402</v>
      </c>
      <c r="P43" s="69"/>
      <c r="Q43" s="69"/>
      <c r="R43" s="69"/>
      <c r="S43" s="69"/>
      <c r="T43" s="69"/>
      <c r="U43" s="70"/>
      <c r="V43" s="35"/>
      <c r="W43" s="35"/>
    </row>
    <row r="44" spans="1:23" ht="12" thickBot="1" x14ac:dyDescent="0.2">
      <c r="A44" s="52"/>
      <c r="B44" s="40" t="s">
        <v>35</v>
      </c>
      <c r="C44" s="41"/>
      <c r="D44" s="71">
        <v>16060.1414</v>
      </c>
      <c r="E44" s="72"/>
      <c r="F44" s="72"/>
      <c r="G44" s="71">
        <v>21779.2228</v>
      </c>
      <c r="H44" s="73">
        <v>-26.2593456732533</v>
      </c>
      <c r="I44" s="71">
        <v>2557.5967000000001</v>
      </c>
      <c r="J44" s="73">
        <v>15.9251194388612</v>
      </c>
      <c r="K44" s="71">
        <v>1543.6709000000001</v>
      </c>
      <c r="L44" s="73">
        <v>7.0878144467120299</v>
      </c>
      <c r="M44" s="73">
        <v>0.65682769559236998</v>
      </c>
      <c r="N44" s="71">
        <v>484878.75929999998</v>
      </c>
      <c r="O44" s="71">
        <v>6691351.3553999998</v>
      </c>
      <c r="P44" s="71">
        <v>32</v>
      </c>
      <c r="Q44" s="71">
        <v>28</v>
      </c>
      <c r="R44" s="73">
        <v>14.285714285714301</v>
      </c>
      <c r="S44" s="71">
        <v>501.87941875000001</v>
      </c>
      <c r="T44" s="71">
        <v>262.49573571428601</v>
      </c>
      <c r="U44" s="74">
        <v>47.6974496447638</v>
      </c>
      <c r="V44" s="35"/>
      <c r="W44" s="35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19:C19"/>
    <mergeCell ref="B20:C20"/>
    <mergeCell ref="B21:C21"/>
    <mergeCell ref="B22:C22"/>
    <mergeCell ref="B23:C23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58670</v>
      </c>
      <c r="D2" s="32">
        <v>562162.51935384597</v>
      </c>
      <c r="E2" s="32">
        <v>428366.64163846202</v>
      </c>
      <c r="F2" s="32">
        <v>133795.877715385</v>
      </c>
      <c r="G2" s="32">
        <v>428366.64163846202</v>
      </c>
      <c r="H2" s="32">
        <v>0.23800213125053299</v>
      </c>
    </row>
    <row r="3" spans="1:8" ht="14.25" x14ac:dyDescent="0.2">
      <c r="A3" s="32">
        <v>2</v>
      </c>
      <c r="B3" s="33">
        <v>13</v>
      </c>
      <c r="C3" s="32">
        <v>7807</v>
      </c>
      <c r="D3" s="32">
        <v>70257.884643824204</v>
      </c>
      <c r="E3" s="32">
        <v>55125.119335413401</v>
      </c>
      <c r="F3" s="32">
        <v>15132.765308410901</v>
      </c>
      <c r="G3" s="32">
        <v>55125.119335413401</v>
      </c>
      <c r="H3" s="32">
        <v>0.21538885471897101</v>
      </c>
    </row>
    <row r="4" spans="1:8" ht="14.25" x14ac:dyDescent="0.2">
      <c r="A4" s="32">
        <v>3</v>
      </c>
      <c r="B4" s="33">
        <v>14</v>
      </c>
      <c r="C4" s="32">
        <v>100645</v>
      </c>
      <c r="D4" s="32">
        <v>110681.87488547</v>
      </c>
      <c r="E4" s="32">
        <v>80444.635017948705</v>
      </c>
      <c r="F4" s="32">
        <v>30237.239867521399</v>
      </c>
      <c r="G4" s="32">
        <v>80444.635017948705</v>
      </c>
      <c r="H4" s="32">
        <v>0.27319052824873002</v>
      </c>
    </row>
    <row r="5" spans="1:8" ht="14.25" x14ac:dyDescent="0.2">
      <c r="A5" s="32">
        <v>4</v>
      </c>
      <c r="B5" s="33">
        <v>15</v>
      </c>
      <c r="C5" s="32">
        <v>3779</v>
      </c>
      <c r="D5" s="32">
        <v>61142.789403418799</v>
      </c>
      <c r="E5" s="32">
        <v>49349.550144444402</v>
      </c>
      <c r="F5" s="32">
        <v>11793.239258974399</v>
      </c>
      <c r="G5" s="32">
        <v>49349.550144444402</v>
      </c>
      <c r="H5" s="32">
        <v>0.192880295028132</v>
      </c>
    </row>
    <row r="6" spans="1:8" ht="14.25" x14ac:dyDescent="0.2">
      <c r="A6" s="32">
        <v>5</v>
      </c>
      <c r="B6" s="33">
        <v>16</v>
      </c>
      <c r="C6" s="32">
        <v>2527</v>
      </c>
      <c r="D6" s="32">
        <v>135462.324832479</v>
      </c>
      <c r="E6" s="32">
        <v>107344.87996410301</v>
      </c>
      <c r="F6" s="32">
        <v>28117.4448683761</v>
      </c>
      <c r="G6" s="32">
        <v>107344.87996410301</v>
      </c>
      <c r="H6" s="32">
        <v>0.207566531160217</v>
      </c>
    </row>
    <row r="7" spans="1:8" ht="14.25" x14ac:dyDescent="0.2">
      <c r="A7" s="32">
        <v>6</v>
      </c>
      <c r="B7" s="33">
        <v>17</v>
      </c>
      <c r="C7" s="32">
        <v>18040</v>
      </c>
      <c r="D7" s="32">
        <v>283146.20149914501</v>
      </c>
      <c r="E7" s="32">
        <v>215807.547847863</v>
      </c>
      <c r="F7" s="32">
        <v>67338.653651282104</v>
      </c>
      <c r="G7" s="32">
        <v>215807.547847863</v>
      </c>
      <c r="H7" s="32">
        <v>0.237822910195337</v>
      </c>
    </row>
    <row r="8" spans="1:8" ht="14.25" x14ac:dyDescent="0.2">
      <c r="A8" s="32">
        <v>7</v>
      </c>
      <c r="B8" s="33">
        <v>18</v>
      </c>
      <c r="C8" s="32">
        <v>42691</v>
      </c>
      <c r="D8" s="32">
        <v>143467.03001709399</v>
      </c>
      <c r="E8" s="32">
        <v>117021.018230769</v>
      </c>
      <c r="F8" s="32">
        <v>26446.011786324802</v>
      </c>
      <c r="G8" s="32">
        <v>117021.018230769</v>
      </c>
      <c r="H8" s="32">
        <v>0.18433511715670001</v>
      </c>
    </row>
    <row r="9" spans="1:8" ht="14.25" x14ac:dyDescent="0.2">
      <c r="A9" s="32">
        <v>8</v>
      </c>
      <c r="B9" s="33">
        <v>19</v>
      </c>
      <c r="C9" s="32">
        <v>15519</v>
      </c>
      <c r="D9" s="32">
        <v>122344.321866667</v>
      </c>
      <c r="E9" s="32">
        <v>105129.85078376099</v>
      </c>
      <c r="F9" s="32">
        <v>17214.471082905999</v>
      </c>
      <c r="G9" s="32">
        <v>105129.85078376099</v>
      </c>
      <c r="H9" s="32">
        <v>0.14070510850243401</v>
      </c>
    </row>
    <row r="10" spans="1:8" ht="14.25" x14ac:dyDescent="0.2">
      <c r="A10" s="32">
        <v>9</v>
      </c>
      <c r="B10" s="33">
        <v>21</v>
      </c>
      <c r="C10" s="32">
        <v>153941</v>
      </c>
      <c r="D10" s="32">
        <v>678477.4</v>
      </c>
      <c r="E10" s="32">
        <v>658531.11670000001</v>
      </c>
      <c r="F10" s="32">
        <v>19946.283299999999</v>
      </c>
      <c r="G10" s="32">
        <v>658531.11670000001</v>
      </c>
      <c r="H10" s="32">
        <v>2.9398596474989401E-2</v>
      </c>
    </row>
    <row r="11" spans="1:8" ht="14.25" x14ac:dyDescent="0.2">
      <c r="A11" s="32">
        <v>10</v>
      </c>
      <c r="B11" s="33">
        <v>22</v>
      </c>
      <c r="C11" s="32">
        <v>37782</v>
      </c>
      <c r="D11" s="32">
        <v>551356.58889230795</v>
      </c>
      <c r="E11" s="32">
        <v>481701.62947692297</v>
      </c>
      <c r="F11" s="32">
        <v>69654.959415384597</v>
      </c>
      <c r="G11" s="32">
        <v>481701.62947692297</v>
      </c>
      <c r="H11" s="32">
        <v>0.12633377530741699</v>
      </c>
    </row>
    <row r="12" spans="1:8" ht="14.25" x14ac:dyDescent="0.2">
      <c r="A12" s="32">
        <v>11</v>
      </c>
      <c r="B12" s="33">
        <v>23</v>
      </c>
      <c r="C12" s="32">
        <v>210059.601</v>
      </c>
      <c r="D12" s="32">
        <v>1515383.3737760701</v>
      </c>
      <c r="E12" s="32">
        <v>1292538.0466376101</v>
      </c>
      <c r="F12" s="32">
        <v>222845.32713846199</v>
      </c>
      <c r="G12" s="32">
        <v>1292538.0466376101</v>
      </c>
      <c r="H12" s="32">
        <v>0.147055412508038</v>
      </c>
    </row>
    <row r="13" spans="1:8" ht="14.25" x14ac:dyDescent="0.2">
      <c r="A13" s="32">
        <v>12</v>
      </c>
      <c r="B13" s="33">
        <v>24</v>
      </c>
      <c r="C13" s="32">
        <v>13394.178</v>
      </c>
      <c r="D13" s="32">
        <v>426073.49933589698</v>
      </c>
      <c r="E13" s="32">
        <v>368602.16250256402</v>
      </c>
      <c r="F13" s="32">
        <v>57471.336833333298</v>
      </c>
      <c r="G13" s="32">
        <v>368602.16250256402</v>
      </c>
      <c r="H13" s="32">
        <v>0.134885969023916</v>
      </c>
    </row>
    <row r="14" spans="1:8" ht="14.25" x14ac:dyDescent="0.2">
      <c r="A14" s="32">
        <v>13</v>
      </c>
      <c r="B14" s="33">
        <v>25</v>
      </c>
      <c r="C14" s="32">
        <v>71596</v>
      </c>
      <c r="D14" s="32">
        <v>815373.23230000003</v>
      </c>
      <c r="E14" s="32">
        <v>743962.40370000002</v>
      </c>
      <c r="F14" s="32">
        <v>71410.828599999993</v>
      </c>
      <c r="G14" s="32">
        <v>743962.40370000002</v>
      </c>
      <c r="H14" s="32">
        <v>8.7580540752563996E-2</v>
      </c>
    </row>
    <row r="15" spans="1:8" ht="14.25" x14ac:dyDescent="0.2">
      <c r="A15" s="32">
        <v>14</v>
      </c>
      <c r="B15" s="33">
        <v>26</v>
      </c>
      <c r="C15" s="32">
        <v>59309</v>
      </c>
      <c r="D15" s="32">
        <v>319997.22366765002</v>
      </c>
      <c r="E15" s="32">
        <v>289708.33495073701</v>
      </c>
      <c r="F15" s="32">
        <v>30288.888716912501</v>
      </c>
      <c r="G15" s="32">
        <v>289708.33495073701</v>
      </c>
      <c r="H15" s="32">
        <v>9.4653598458624796E-2</v>
      </c>
    </row>
    <row r="16" spans="1:8" ht="14.25" x14ac:dyDescent="0.2">
      <c r="A16" s="32">
        <v>15</v>
      </c>
      <c r="B16" s="33">
        <v>27</v>
      </c>
      <c r="C16" s="32">
        <v>146496.29199999999</v>
      </c>
      <c r="D16" s="32">
        <v>1009696.52253333</v>
      </c>
      <c r="E16" s="32">
        <v>861530.61450000003</v>
      </c>
      <c r="F16" s="32">
        <v>148165.90803333299</v>
      </c>
      <c r="G16" s="32">
        <v>861530.61450000003</v>
      </c>
      <c r="H16" s="32">
        <v>0.14674301111940499</v>
      </c>
    </row>
    <row r="17" spans="1:8" ht="14.25" x14ac:dyDescent="0.2">
      <c r="A17" s="32">
        <v>16</v>
      </c>
      <c r="B17" s="33">
        <v>29</v>
      </c>
      <c r="C17" s="32">
        <v>190807</v>
      </c>
      <c r="D17" s="32">
        <v>2344265.14362222</v>
      </c>
      <c r="E17" s="32">
        <v>2122774.7591153798</v>
      </c>
      <c r="F17" s="32">
        <v>221490.38450683799</v>
      </c>
      <c r="G17" s="32">
        <v>2122774.7591153798</v>
      </c>
      <c r="H17" s="32">
        <v>9.4481797466221595E-2</v>
      </c>
    </row>
    <row r="18" spans="1:8" ht="14.25" x14ac:dyDescent="0.2">
      <c r="A18" s="32">
        <v>17</v>
      </c>
      <c r="B18" s="33">
        <v>31</v>
      </c>
      <c r="C18" s="32">
        <v>27826.834999999999</v>
      </c>
      <c r="D18" s="32">
        <v>216666.78158712701</v>
      </c>
      <c r="E18" s="32">
        <v>173486.27630565999</v>
      </c>
      <c r="F18" s="32">
        <v>43180.505281466903</v>
      </c>
      <c r="G18" s="32">
        <v>173486.27630565999</v>
      </c>
      <c r="H18" s="32">
        <v>0.199294534054372</v>
      </c>
    </row>
    <row r="19" spans="1:8" ht="14.25" x14ac:dyDescent="0.2">
      <c r="A19" s="32">
        <v>18</v>
      </c>
      <c r="B19" s="33">
        <v>32</v>
      </c>
      <c r="C19" s="32">
        <v>11014.15</v>
      </c>
      <c r="D19" s="32">
        <v>183878.604874276</v>
      </c>
      <c r="E19" s="32">
        <v>164142.26230063799</v>
      </c>
      <c r="F19" s="32">
        <v>19736.342573637401</v>
      </c>
      <c r="G19" s="32">
        <v>164142.26230063799</v>
      </c>
      <c r="H19" s="32">
        <v>0.10733354534167699</v>
      </c>
    </row>
    <row r="20" spans="1:8" ht="14.25" x14ac:dyDescent="0.2">
      <c r="A20" s="32">
        <v>19</v>
      </c>
      <c r="B20" s="33">
        <v>33</v>
      </c>
      <c r="C20" s="32">
        <v>35181.961000000003</v>
      </c>
      <c r="D20" s="32">
        <v>459410.07875757501</v>
      </c>
      <c r="E20" s="32">
        <v>355787.20157543599</v>
      </c>
      <c r="F20" s="32">
        <v>103622.877182139</v>
      </c>
      <c r="G20" s="32">
        <v>355787.20157543599</v>
      </c>
      <c r="H20" s="32">
        <v>0.22555638627340499</v>
      </c>
    </row>
    <row r="21" spans="1:8" ht="14.25" x14ac:dyDescent="0.2">
      <c r="A21" s="32">
        <v>20</v>
      </c>
      <c r="B21" s="33">
        <v>34</v>
      </c>
      <c r="C21" s="32">
        <v>43383.171999999999</v>
      </c>
      <c r="D21" s="32">
        <v>236099.111942788</v>
      </c>
      <c r="E21" s="32">
        <v>160198.49604369601</v>
      </c>
      <c r="F21" s="32">
        <v>75900.615899091805</v>
      </c>
      <c r="G21" s="32">
        <v>160198.49604369601</v>
      </c>
      <c r="H21" s="32">
        <v>0.321477769545716</v>
      </c>
    </row>
    <row r="22" spans="1:8" ht="14.25" x14ac:dyDescent="0.2">
      <c r="A22" s="32">
        <v>21</v>
      </c>
      <c r="B22" s="33">
        <v>35</v>
      </c>
      <c r="C22" s="32">
        <v>29725.932000000001</v>
      </c>
      <c r="D22" s="32">
        <v>688723.60251061898</v>
      </c>
      <c r="E22" s="32">
        <v>635178.82551769901</v>
      </c>
      <c r="F22" s="32">
        <v>53544.776992920401</v>
      </c>
      <c r="G22" s="32">
        <v>635178.82551769901</v>
      </c>
      <c r="H22" s="32">
        <v>7.77449426703722E-2</v>
      </c>
    </row>
    <row r="23" spans="1:8" ht="14.25" x14ac:dyDescent="0.2">
      <c r="A23" s="32">
        <v>22</v>
      </c>
      <c r="B23" s="33">
        <v>36</v>
      </c>
      <c r="C23" s="32">
        <v>112783.825</v>
      </c>
      <c r="D23" s="32">
        <v>473352.43874159298</v>
      </c>
      <c r="E23" s="32">
        <v>395939.88272962801</v>
      </c>
      <c r="F23" s="32">
        <v>77412.556011964698</v>
      </c>
      <c r="G23" s="32">
        <v>395939.88272962801</v>
      </c>
      <c r="H23" s="32">
        <v>0.16354105245082501</v>
      </c>
    </row>
    <row r="24" spans="1:8" ht="14.25" x14ac:dyDescent="0.2">
      <c r="A24" s="32">
        <v>23</v>
      </c>
      <c r="B24" s="33">
        <v>37</v>
      </c>
      <c r="C24" s="32">
        <v>81669.058999999994</v>
      </c>
      <c r="D24" s="32">
        <v>825152.15736017702</v>
      </c>
      <c r="E24" s="32">
        <v>717239.18820562202</v>
      </c>
      <c r="F24" s="32">
        <v>107912.969154555</v>
      </c>
      <c r="G24" s="32">
        <v>717239.18820562202</v>
      </c>
      <c r="H24" s="32">
        <v>0.13077947890215699</v>
      </c>
    </row>
    <row r="25" spans="1:8" ht="14.25" x14ac:dyDescent="0.2">
      <c r="A25" s="32">
        <v>24</v>
      </c>
      <c r="B25" s="33">
        <v>38</v>
      </c>
      <c r="C25" s="32">
        <v>128000.158</v>
      </c>
      <c r="D25" s="32">
        <v>599812.50058761099</v>
      </c>
      <c r="E25" s="32">
        <v>554794.79160885001</v>
      </c>
      <c r="F25" s="32">
        <v>45017.708978761097</v>
      </c>
      <c r="G25" s="32">
        <v>554794.79160885001</v>
      </c>
      <c r="H25" s="32">
        <v>7.5052968943893503E-2</v>
      </c>
    </row>
    <row r="26" spans="1:8" ht="14.25" x14ac:dyDescent="0.2">
      <c r="A26" s="32">
        <v>25</v>
      </c>
      <c r="B26" s="33">
        <v>39</v>
      </c>
      <c r="C26" s="32">
        <v>87622.349000000002</v>
      </c>
      <c r="D26" s="32">
        <v>121573.510909598</v>
      </c>
      <c r="E26" s="32">
        <v>87393.367066401595</v>
      </c>
      <c r="F26" s="32">
        <v>34180.143843196704</v>
      </c>
      <c r="G26" s="32">
        <v>87393.367066401595</v>
      </c>
      <c r="H26" s="32">
        <v>0.28114795392075997</v>
      </c>
    </row>
    <row r="27" spans="1:8" ht="14.25" x14ac:dyDescent="0.2">
      <c r="A27" s="32">
        <v>26</v>
      </c>
      <c r="B27" s="33">
        <v>42</v>
      </c>
      <c r="C27" s="32">
        <v>5884.799</v>
      </c>
      <c r="D27" s="32">
        <v>108338.3875</v>
      </c>
      <c r="E27" s="32">
        <v>92008.575200000007</v>
      </c>
      <c r="F27" s="32">
        <v>16329.8123</v>
      </c>
      <c r="G27" s="32">
        <v>92008.575200000007</v>
      </c>
      <c r="H27" s="32">
        <v>0.150729696802991</v>
      </c>
    </row>
    <row r="28" spans="1:8" ht="14.25" x14ac:dyDescent="0.2">
      <c r="A28" s="32">
        <v>27</v>
      </c>
      <c r="B28" s="33">
        <v>75</v>
      </c>
      <c r="C28" s="32">
        <v>347</v>
      </c>
      <c r="D28" s="32">
        <v>190183.76068376101</v>
      </c>
      <c r="E28" s="32">
        <v>181103.14529914499</v>
      </c>
      <c r="F28" s="32">
        <v>9080.6153846153793</v>
      </c>
      <c r="G28" s="32">
        <v>181103.14529914499</v>
      </c>
      <c r="H28" s="32">
        <v>4.7746533941531999E-2</v>
      </c>
    </row>
    <row r="29" spans="1:8" ht="14.25" x14ac:dyDescent="0.2">
      <c r="A29" s="32">
        <v>28</v>
      </c>
      <c r="B29" s="33">
        <v>76</v>
      </c>
      <c r="C29" s="32">
        <v>1937</v>
      </c>
      <c r="D29" s="32">
        <v>357398.24512820499</v>
      </c>
      <c r="E29" s="32">
        <v>335779.64020085498</v>
      </c>
      <c r="F29" s="32">
        <v>21618.6049273504</v>
      </c>
      <c r="G29" s="32">
        <v>335779.64020085498</v>
      </c>
      <c r="H29" s="32">
        <v>6.0488839052904302E-2</v>
      </c>
    </row>
    <row r="30" spans="1:8" ht="14.25" x14ac:dyDescent="0.2">
      <c r="A30" s="32">
        <v>29</v>
      </c>
      <c r="B30" s="33">
        <v>99</v>
      </c>
      <c r="C30" s="32">
        <v>34</v>
      </c>
      <c r="D30" s="32">
        <v>16060.1416685576</v>
      </c>
      <c r="E30" s="32">
        <v>13502.545057106099</v>
      </c>
      <c r="F30" s="32">
        <v>2557.5966114514799</v>
      </c>
      <c r="G30" s="32">
        <v>13502.545057106099</v>
      </c>
      <c r="H30" s="32">
        <v>0.159251186212057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3"/>
      <c r="D45" s="33"/>
      <c r="E45" s="33"/>
      <c r="F45" s="33"/>
      <c r="G45" s="33"/>
      <c r="H45" s="33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  <row r="64" spans="1:8" ht="14.25" x14ac:dyDescent="0.2">
      <c r="A64" s="32"/>
      <c r="B64" s="33"/>
      <c r="C64" s="32"/>
      <c r="D64" s="32"/>
      <c r="E64" s="32"/>
      <c r="F64" s="32"/>
      <c r="G64" s="32"/>
      <c r="H64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2014-06-24T00:46:57Z</dcterms:modified>
</cp:coreProperties>
</file>