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<sst xmlns="http://schemas.openxmlformats.org/spreadsheetml/2006/main" count="116" uniqueCount="73">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</sst>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16052179.301999999</v>
      </c>
      <c r="F3" s="25">
        <f>RA!I7</f>
        <v>1309519.2478</v>
      </c>
      <c r="G3" s="16">
        <f>E3-F3</f>
        <v>14742660.054199999</v>
      </c>
      <c r="H3" s="27">
        <f>RA!J7</f>
        <v>8.1578907334834092</v>
      </c>
      <c r="I3" s="20">
        <f>SUM(I4:I40)</f>
        <v>16052182.100001229</v>
      </c>
      <c r="J3" s="21">
        <f>SUM(J4:J40)</f>
        <v>14742659.769212138</v>
      </c>
      <c r="K3" s="22">
        <f>E3-I3</f>
        <v>-2.798001229763031</v>
      </c>
      <c r="L3" s="22">
        <f>G3-J3</f>
        <v>0.28498786129057407</v>
      </c>
    </row>
    <row r="4" spans="1:12" x14ac:dyDescent="0.15">
      <c r="A4" s="39">
        <f>RA!A8</f>
        <v>41816</v>
      </c>
      <c r="B4" s="12">
        <v>12</v>
      </c>
      <c r="C4" s="36" t="s">
        <v>6</v>
      </c>
      <c r="D4" s="36"/>
      <c r="E4" s="15">
        <f>VLOOKUP(C4,RA!B8:D39,3,0)</f>
        <v>619200.72730000003</v>
      </c>
      <c r="F4" s="25">
        <f>VLOOKUP(C4,RA!B8:I43,8,0)</f>
        <v>59304.044999999998</v>
      </c>
      <c r="G4" s="16">
        <f t="shared" ref="G4:G40" si="0">E4-F4</f>
        <v>559896.68229999999</v>
      </c>
      <c r="H4" s="27">
        <f>RA!J8</f>
        <v>9.5775153977277991</v>
      </c>
      <c r="I4" s="20">
        <f>VLOOKUP(B4,RMS!B:D,3,FALSE)</f>
        <v>619201.21465128195</v>
      </c>
      <c r="J4" s="21">
        <f>VLOOKUP(B4,RMS!B:E,4,FALSE)</f>
        <v>559896.68715640996</v>
      </c>
      <c r="K4" s="22">
        <f t="shared" ref="K4:K40" si="1">E4-I4</f>
        <v>-0.48735128191765398</v>
      </c>
      <c r="L4" s="22">
        <f t="shared" ref="L4:L40" si="2">G4-J4</f>
        <v>-4.8564099706709385E-3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80637.784700000004</v>
      </c>
      <c r="F5" s="25">
        <f>VLOOKUP(C5,RA!B9:I44,8,0)</f>
        <v>18157.2088</v>
      </c>
      <c r="G5" s="16">
        <f t="shared" si="0"/>
        <v>62480.575900000003</v>
      </c>
      <c r="H5" s="27">
        <f>RA!J9</f>
        <v>22.516998535551298</v>
      </c>
      <c r="I5" s="20">
        <f>VLOOKUP(B5,RMS!B:D,3,FALSE)</f>
        <v>80637.806773345394</v>
      </c>
      <c r="J5" s="21">
        <f>VLOOKUP(B5,RMS!B:E,4,FALSE)</f>
        <v>62480.568456198504</v>
      </c>
      <c r="K5" s="22">
        <f t="shared" si="1"/>
        <v>-2.2073345389799215E-2</v>
      </c>
      <c r="L5" s="22">
        <f t="shared" si="2"/>
        <v>7.4438014999032021E-3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131977.31510000001</v>
      </c>
      <c r="F6" s="25">
        <f>VLOOKUP(C6,RA!B10:I45,8,0)</f>
        <v>34036.969400000002</v>
      </c>
      <c r="G6" s="16">
        <f t="shared" si="0"/>
        <v>97940.345700000005</v>
      </c>
      <c r="H6" s="27">
        <f>RA!J10</f>
        <v>25.790015029635999</v>
      </c>
      <c r="I6" s="20">
        <f>VLOOKUP(B6,RMS!B:D,3,FALSE)</f>
        <v>131979.18961880301</v>
      </c>
      <c r="J6" s="21">
        <f>VLOOKUP(B6,RMS!B:E,4,FALSE)</f>
        <v>97940.345452136797</v>
      </c>
      <c r="K6" s="22">
        <f t="shared" si="1"/>
        <v>-1.874518803000683</v>
      </c>
      <c r="L6" s="22">
        <f t="shared" si="2"/>
        <v>2.4786320864222944E-4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68617.814700000003</v>
      </c>
      <c r="F7" s="25">
        <f>VLOOKUP(C7,RA!B11:I46,8,0)</f>
        <v>8526.4236999999994</v>
      </c>
      <c r="G7" s="16">
        <f t="shared" si="0"/>
        <v>60091.391000000003</v>
      </c>
      <c r="H7" s="27">
        <f>RA!J11</f>
        <v>12.425962175096799</v>
      </c>
      <c r="I7" s="20">
        <f>VLOOKUP(B7,RMS!B:D,3,FALSE)</f>
        <v>68617.835235897393</v>
      </c>
      <c r="J7" s="21">
        <f>VLOOKUP(B7,RMS!B:E,4,FALSE)</f>
        <v>60091.3911367521</v>
      </c>
      <c r="K7" s="22">
        <f t="shared" si="1"/>
        <v>-2.0535897390800528E-2</v>
      </c>
      <c r="L7" s="22">
        <f t="shared" si="2"/>
        <v>-1.3675209629582241E-4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158821.106</v>
      </c>
      <c r="F8" s="25">
        <f>VLOOKUP(C8,RA!B12:I47,8,0)</f>
        <v>27730.737700000001</v>
      </c>
      <c r="G8" s="16">
        <f t="shared" si="0"/>
        <v>131090.3683</v>
      </c>
      <c r="H8" s="27">
        <f>RA!J12</f>
        <v>17.4603605266418</v>
      </c>
      <c r="I8" s="20">
        <f>VLOOKUP(B8,RMS!B:D,3,FALSE)</f>
        <v>158821.11120170899</v>
      </c>
      <c r="J8" s="21">
        <f>VLOOKUP(B8,RMS!B:E,4,FALSE)</f>
        <v>131090.36789230799</v>
      </c>
      <c r="K8" s="22">
        <f t="shared" si="1"/>
        <v>-5.2017089910805225E-3</v>
      </c>
      <c r="L8" s="22">
        <f t="shared" si="2"/>
        <v>4.0769201586954296E-4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313398.3579</v>
      </c>
      <c r="F9" s="25">
        <f>VLOOKUP(C9,RA!B13:I48,8,0)</f>
        <v>68734.825899999996</v>
      </c>
      <c r="G9" s="16">
        <f t="shared" si="0"/>
        <v>244663.53200000001</v>
      </c>
      <c r="H9" s="27">
        <f>RA!J13</f>
        <v>21.932095101127501</v>
      </c>
      <c r="I9" s="20">
        <f>VLOOKUP(B9,RMS!B:D,3,FALSE)</f>
        <v>313398.51495640998</v>
      </c>
      <c r="J9" s="21">
        <f>VLOOKUP(B9,RMS!B:E,4,FALSE)</f>
        <v>244663.53178974401</v>
      </c>
      <c r="K9" s="22">
        <f t="shared" si="1"/>
        <v>-0.15705640998203307</v>
      </c>
      <c r="L9" s="22">
        <f t="shared" si="2"/>
        <v>2.1025599562563002E-4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160736.09529999999</v>
      </c>
      <c r="F10" s="25">
        <f>VLOOKUP(C10,RA!B14:I49,8,0)</f>
        <v>25159.623100000001</v>
      </c>
      <c r="G10" s="16">
        <f t="shared" si="0"/>
        <v>135576.47219999999</v>
      </c>
      <c r="H10" s="27">
        <f>RA!J14</f>
        <v>15.6527524530453</v>
      </c>
      <c r="I10" s="20">
        <f>VLOOKUP(B10,RMS!B:D,3,FALSE)</f>
        <v>160736.110586325</v>
      </c>
      <c r="J10" s="21">
        <f>VLOOKUP(B10,RMS!B:E,4,FALSE)</f>
        <v>135576.470971795</v>
      </c>
      <c r="K10" s="22">
        <f t="shared" si="1"/>
        <v>-1.5286325011402369E-2</v>
      </c>
      <c r="L10" s="22">
        <f t="shared" si="2"/>
        <v>1.2282049865461886E-3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157348.05189999999</v>
      </c>
      <c r="F11" s="25">
        <f>VLOOKUP(C11,RA!B15:I50,8,0)</f>
        <v>27755.168600000001</v>
      </c>
      <c r="G11" s="16">
        <f t="shared" si="0"/>
        <v>129592.88329999999</v>
      </c>
      <c r="H11" s="27">
        <f>RA!J15</f>
        <v>17.639346826892599</v>
      </c>
      <c r="I11" s="20">
        <f>VLOOKUP(B11,RMS!B:D,3,FALSE)</f>
        <v>157348.13522905999</v>
      </c>
      <c r="J11" s="21">
        <f>VLOOKUP(B11,RMS!B:E,4,FALSE)</f>
        <v>129592.88221025599</v>
      </c>
      <c r="K11" s="22">
        <f t="shared" si="1"/>
        <v>-8.3329059998504817E-2</v>
      </c>
      <c r="L11" s="22">
        <f t="shared" si="2"/>
        <v>1.0897439933614805E-3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763921.81090000004</v>
      </c>
      <c r="F12" s="25">
        <f>VLOOKUP(C12,RA!B16:I51,8,0)</f>
        <v>12862.245500000001</v>
      </c>
      <c r="G12" s="16">
        <f t="shared" si="0"/>
        <v>751059.56540000008</v>
      </c>
      <c r="H12" s="27">
        <f>RA!J16</f>
        <v>1.68371230098099</v>
      </c>
      <c r="I12" s="20">
        <f>VLOOKUP(B12,RMS!B:D,3,FALSE)</f>
        <v>763921.56140000001</v>
      </c>
      <c r="J12" s="21">
        <f>VLOOKUP(B12,RMS!B:E,4,FALSE)</f>
        <v>751059.56539999996</v>
      </c>
      <c r="K12" s="22">
        <f t="shared" si="1"/>
        <v>0.24950000003445894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490803.73269999999</v>
      </c>
      <c r="F13" s="25">
        <f>VLOOKUP(C13,RA!B17:I52,8,0)</f>
        <v>25851.884099999999</v>
      </c>
      <c r="G13" s="16">
        <f t="shared" si="0"/>
        <v>464951.84859999997</v>
      </c>
      <c r="H13" s="27">
        <f>RA!J17</f>
        <v>5.2672549896440497</v>
      </c>
      <c r="I13" s="20">
        <f>VLOOKUP(B13,RMS!B:D,3,FALSE)</f>
        <v>490803.81787777803</v>
      </c>
      <c r="J13" s="21">
        <f>VLOOKUP(B13,RMS!B:E,4,FALSE)</f>
        <v>464951.849759829</v>
      </c>
      <c r="K13" s="22">
        <f t="shared" si="1"/>
        <v>-8.5177778033539653E-2</v>
      </c>
      <c r="L13" s="22">
        <f t="shared" si="2"/>
        <v>-1.1598290293477476E-3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1578169.6723</v>
      </c>
      <c r="F14" s="25">
        <f>VLOOKUP(C14,RA!B18:I53,8,0)</f>
        <v>200830.9393</v>
      </c>
      <c r="G14" s="16">
        <f t="shared" si="0"/>
        <v>1377338.733</v>
      </c>
      <c r="H14" s="27">
        <f>RA!J18</f>
        <v>12.7255606811473</v>
      </c>
      <c r="I14" s="20">
        <f>VLOOKUP(B14,RMS!B:D,3,FALSE)</f>
        <v>1578170.0026265001</v>
      </c>
      <c r="J14" s="21">
        <f>VLOOKUP(B14,RMS!B:E,4,FALSE)</f>
        <v>1377338.5439991499</v>
      </c>
      <c r="K14" s="22">
        <f t="shared" si="1"/>
        <v>-0.33032650011591613</v>
      </c>
      <c r="L14" s="22">
        <f t="shared" si="2"/>
        <v>0.1890008500777185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428901.3884</v>
      </c>
      <c r="F15" s="25">
        <f>VLOOKUP(C15,RA!B19:I54,8,0)</f>
        <v>49966.476799999997</v>
      </c>
      <c r="G15" s="16">
        <f t="shared" si="0"/>
        <v>378934.91159999999</v>
      </c>
      <c r="H15" s="27">
        <f>RA!J19</f>
        <v>11.649875274686799</v>
      </c>
      <c r="I15" s="20">
        <f>VLOOKUP(B15,RMS!B:D,3,FALSE)</f>
        <v>428901.42607179499</v>
      </c>
      <c r="J15" s="21">
        <f>VLOOKUP(B15,RMS!B:E,4,FALSE)</f>
        <v>378934.91590769199</v>
      </c>
      <c r="K15" s="22">
        <f t="shared" si="1"/>
        <v>-3.7671794998459518E-2</v>
      </c>
      <c r="L15" s="22">
        <f t="shared" si="2"/>
        <v>-4.3076919973827899E-3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920533.37639999995</v>
      </c>
      <c r="F16" s="25">
        <f>VLOOKUP(C16,RA!B20:I55,8,0)</f>
        <v>41799.0193</v>
      </c>
      <c r="G16" s="16">
        <f t="shared" si="0"/>
        <v>878734.35709999991</v>
      </c>
      <c r="H16" s="27">
        <f>RA!J20</f>
        <v>4.54073913794051</v>
      </c>
      <c r="I16" s="20">
        <f>VLOOKUP(B16,RMS!B:D,3,FALSE)</f>
        <v>920533.34050000005</v>
      </c>
      <c r="J16" s="21">
        <f>VLOOKUP(B16,RMS!B:E,4,FALSE)</f>
        <v>878734.35710000002</v>
      </c>
      <c r="K16" s="22">
        <f t="shared" si="1"/>
        <v>3.5899999900721014E-2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424231.33140000002</v>
      </c>
      <c r="F17" s="25">
        <f>VLOOKUP(C17,RA!B21:I56,8,0)</f>
        <v>9669.7175000000007</v>
      </c>
      <c r="G17" s="16">
        <f t="shared" si="0"/>
        <v>414561.6139</v>
      </c>
      <c r="H17" s="27">
        <f>RA!J21</f>
        <v>2.2793501526841702</v>
      </c>
      <c r="I17" s="20">
        <f>VLOOKUP(B17,RMS!B:D,3,FALSE)</f>
        <v>424231.34286590997</v>
      </c>
      <c r="J17" s="21">
        <f>VLOOKUP(B17,RMS!B:E,4,FALSE)</f>
        <v>414561.61379943299</v>
      </c>
      <c r="K17" s="22">
        <f t="shared" si="1"/>
        <v>-1.1465909949038178E-2</v>
      </c>
      <c r="L17" s="22">
        <f t="shared" si="2"/>
        <v>1.0056700557470322E-4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1020288.7016</v>
      </c>
      <c r="F18" s="25">
        <f>VLOOKUP(C18,RA!B22:I57,8,0)</f>
        <v>99248.383900000001</v>
      </c>
      <c r="G18" s="16">
        <f t="shared" si="0"/>
        <v>921040.31770000001</v>
      </c>
      <c r="H18" s="27">
        <f>RA!J22</f>
        <v>9.7274804419925793</v>
      </c>
      <c r="I18" s="20">
        <f>VLOOKUP(B18,RMS!B:D,3,FALSE)</f>
        <v>1020288.6145</v>
      </c>
      <c r="J18" s="21">
        <f>VLOOKUP(B18,RMS!B:E,4,FALSE)</f>
        <v>921040.31720000005</v>
      </c>
      <c r="K18" s="22">
        <f t="shared" si="1"/>
        <v>8.7100000004284084E-2</v>
      </c>
      <c r="L18" s="22">
        <f t="shared" si="2"/>
        <v>4.9999996554106474E-4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2948791.2966</v>
      </c>
      <c r="F19" s="25">
        <f>VLOOKUP(C19,RA!B23:I58,8,0)</f>
        <v>67942.694000000003</v>
      </c>
      <c r="G19" s="16">
        <f t="shared" si="0"/>
        <v>2880848.6025999999</v>
      </c>
      <c r="H19" s="27">
        <f>RA!J23</f>
        <v>2.30408622266143</v>
      </c>
      <c r="I19" s="20">
        <f>VLOOKUP(B19,RMS!B:D,3,FALSE)</f>
        <v>2948791.9013196598</v>
      </c>
      <c r="J19" s="21">
        <f>VLOOKUP(B19,RMS!B:E,4,FALSE)</f>
        <v>2880848.6332735</v>
      </c>
      <c r="K19" s="22">
        <f t="shared" si="1"/>
        <v>-0.60471965977922082</v>
      </c>
      <c r="L19" s="22">
        <f t="shared" si="2"/>
        <v>-3.0673500150442123E-2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263944.87040000001</v>
      </c>
      <c r="F20" s="25">
        <f>VLOOKUP(C20,RA!B24:I59,8,0)</f>
        <v>52481.933599999997</v>
      </c>
      <c r="G20" s="16">
        <f t="shared" si="0"/>
        <v>211462.93680000002</v>
      </c>
      <c r="H20" s="27">
        <f>RA!J24</f>
        <v>19.883672495875899</v>
      </c>
      <c r="I20" s="20">
        <f>VLOOKUP(B20,RMS!B:D,3,FALSE)</f>
        <v>263944.85016662098</v>
      </c>
      <c r="J20" s="21">
        <f>VLOOKUP(B20,RMS!B:E,4,FALSE)</f>
        <v>211462.939758158</v>
      </c>
      <c r="K20" s="22">
        <f t="shared" si="1"/>
        <v>2.0233379036653787E-2</v>
      </c>
      <c r="L20" s="22">
        <f t="shared" si="2"/>
        <v>-2.9581579728983343E-3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220377.31539999999</v>
      </c>
      <c r="F21" s="25">
        <f>VLOOKUP(C21,RA!B25:I60,8,0)</f>
        <v>19716.965</v>
      </c>
      <c r="G21" s="16">
        <f t="shared" si="0"/>
        <v>200660.3504</v>
      </c>
      <c r="H21" s="27">
        <f>RA!J25</f>
        <v>8.9469122374107997</v>
      </c>
      <c r="I21" s="20">
        <f>VLOOKUP(B21,RMS!B:D,3,FALSE)</f>
        <v>220377.32353826499</v>
      </c>
      <c r="J21" s="21">
        <f>VLOOKUP(B21,RMS!B:E,4,FALSE)</f>
        <v>200660.35577440099</v>
      </c>
      <c r="K21" s="22">
        <f t="shared" si="1"/>
        <v>-8.1382649950683117E-3</v>
      </c>
      <c r="L21" s="22">
        <f t="shared" si="2"/>
        <v>-5.3744009928777814E-3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521102.40820000001</v>
      </c>
      <c r="F22" s="25">
        <f>VLOOKUP(C22,RA!B26:I61,8,0)</f>
        <v>101438.7352</v>
      </c>
      <c r="G22" s="16">
        <f t="shared" si="0"/>
        <v>419663.67300000001</v>
      </c>
      <c r="H22" s="27">
        <f>RA!J26</f>
        <v>19.4661804673656</v>
      </c>
      <c r="I22" s="20">
        <f>VLOOKUP(B22,RMS!B:D,3,FALSE)</f>
        <v>521102.40370400902</v>
      </c>
      <c r="J22" s="21">
        <f>VLOOKUP(B22,RMS!B:E,4,FALSE)</f>
        <v>419663.67662786198</v>
      </c>
      <c r="K22" s="22">
        <f t="shared" si="1"/>
        <v>4.4959909864701331E-3</v>
      </c>
      <c r="L22" s="22">
        <f t="shared" si="2"/>
        <v>-3.6278619663789868E-3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230945.17300000001</v>
      </c>
      <c r="F23" s="25">
        <f>VLOOKUP(C23,RA!B27:I62,8,0)</f>
        <v>68396.859100000001</v>
      </c>
      <c r="G23" s="16">
        <f t="shared" si="0"/>
        <v>162548.31390000001</v>
      </c>
      <c r="H23" s="27">
        <f>RA!J27</f>
        <v>29.616059176088498</v>
      </c>
      <c r="I23" s="20">
        <f>VLOOKUP(B23,RMS!B:D,3,FALSE)</f>
        <v>230945.05359965999</v>
      </c>
      <c r="J23" s="21">
        <f>VLOOKUP(B23,RMS!B:E,4,FALSE)</f>
        <v>162548.329333206</v>
      </c>
      <c r="K23" s="22">
        <f t="shared" si="1"/>
        <v>0.11940034001599997</v>
      </c>
      <c r="L23" s="22">
        <f t="shared" si="2"/>
        <v>-1.5433205990120769E-2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749848.51800000004</v>
      </c>
      <c r="F24" s="25">
        <f>VLOOKUP(C24,RA!B28:I63,8,0)</f>
        <v>46238.501600000003</v>
      </c>
      <c r="G24" s="16">
        <f t="shared" si="0"/>
        <v>703610.01640000008</v>
      </c>
      <c r="H24" s="27">
        <f>RA!J28</f>
        <v>6.1663790072330302</v>
      </c>
      <c r="I24" s="20">
        <f>VLOOKUP(B24,RMS!B:D,3,FALSE)</f>
        <v>749848.51836106204</v>
      </c>
      <c r="J24" s="21">
        <f>VLOOKUP(B24,RMS!B:E,4,FALSE)</f>
        <v>703609.995346018</v>
      </c>
      <c r="K24" s="22">
        <f t="shared" si="1"/>
        <v>-3.610620042309165E-4</v>
      </c>
      <c r="L24" s="22">
        <f t="shared" si="2"/>
        <v>2.1053982083685696E-2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446679.58899999998</v>
      </c>
      <c r="F25" s="25">
        <f>VLOOKUP(C25,RA!B29:I64,8,0)</f>
        <v>73244.968299999993</v>
      </c>
      <c r="G25" s="16">
        <f t="shared" si="0"/>
        <v>373434.62069999997</v>
      </c>
      <c r="H25" s="27">
        <f>RA!J29</f>
        <v>16.397652837457098</v>
      </c>
      <c r="I25" s="20">
        <f>VLOOKUP(B25,RMS!B:D,3,FALSE)</f>
        <v>446679.58813805302</v>
      </c>
      <c r="J25" s="21">
        <f>VLOOKUP(B25,RMS!B:E,4,FALSE)</f>
        <v>373434.59151940403</v>
      </c>
      <c r="K25" s="22">
        <f t="shared" si="1"/>
        <v>8.619469590485096E-4</v>
      </c>
      <c r="L25" s="22">
        <f t="shared" si="2"/>
        <v>2.9180595942307264E-2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1290812.5848000001</v>
      </c>
      <c r="F26" s="25">
        <f>VLOOKUP(C26,RA!B30:I65,8,0)</f>
        <v>110533.9932</v>
      </c>
      <c r="G26" s="16">
        <f t="shared" si="0"/>
        <v>1180278.5916000002</v>
      </c>
      <c r="H26" s="27">
        <f>RA!J30</f>
        <v>8.5631325958234505</v>
      </c>
      <c r="I26" s="20">
        <f>VLOOKUP(B26,RMS!B:D,3,FALSE)</f>
        <v>1290812.5811097301</v>
      </c>
      <c r="J26" s="21">
        <f>VLOOKUP(B26,RMS!B:E,4,FALSE)</f>
        <v>1180278.6016923999</v>
      </c>
      <c r="K26" s="22">
        <f t="shared" si="1"/>
        <v>3.6902700085192919E-3</v>
      </c>
      <c r="L26" s="22">
        <f t="shared" si="2"/>
        <v>-1.0092399781569839E-2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1021294.522</v>
      </c>
      <c r="F27" s="25">
        <f>VLOOKUP(C27,RA!B31:I66,8,0)</f>
        <v>-14074.0952</v>
      </c>
      <c r="G27" s="16">
        <f t="shared" si="0"/>
        <v>1035368.6172</v>
      </c>
      <c r="H27" s="27">
        <f>RA!J31</f>
        <v>-1.3780642994577801</v>
      </c>
      <c r="I27" s="20">
        <f>VLOOKUP(B27,RMS!B:D,3,FALSE)</f>
        <v>1021294.30177257</v>
      </c>
      <c r="J27" s="21">
        <f>VLOOKUP(B27,RMS!B:E,4,FALSE)</f>
        <v>1035368.51730531</v>
      </c>
      <c r="K27" s="22">
        <f t="shared" si="1"/>
        <v>0.22022742999251932</v>
      </c>
      <c r="L27" s="22">
        <f t="shared" si="2"/>
        <v>9.9894689978100359E-2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120397.23179999999</v>
      </c>
      <c r="F28" s="25">
        <f>VLOOKUP(C28,RA!B32:I67,8,0)</f>
        <v>31138.985400000001</v>
      </c>
      <c r="G28" s="16">
        <f t="shared" si="0"/>
        <v>89258.246399999989</v>
      </c>
      <c r="H28" s="27">
        <f>RA!J32</f>
        <v>25.8635393309766</v>
      </c>
      <c r="I28" s="20">
        <f>VLOOKUP(B28,RMS!B:D,3,FALSE)</f>
        <v>120397.05018780001</v>
      </c>
      <c r="J28" s="21">
        <f>VLOOKUP(B28,RMS!B:E,4,FALSE)</f>
        <v>89258.235587525502</v>
      </c>
      <c r="K28" s="22">
        <f t="shared" si="1"/>
        <v>0.18161219998728484</v>
      </c>
      <c r="L28" s="22">
        <f t="shared" si="2"/>
        <v>1.0812474487465806E-2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184264.1654</v>
      </c>
      <c r="F31" s="25">
        <f>VLOOKUP(C31,RA!B35:I70,8,0)</f>
        <v>13203.9175</v>
      </c>
      <c r="G31" s="16">
        <f t="shared" si="0"/>
        <v>171060.24789999999</v>
      </c>
      <c r="H31" s="27">
        <f>RA!J35</f>
        <v>7.1657543784148103</v>
      </c>
      <c r="I31" s="20">
        <f>VLOOKUP(B31,RMS!B:D,3,FALSE)</f>
        <v>184264.1648</v>
      </c>
      <c r="J31" s="21">
        <f>VLOOKUP(B31,RMS!B:E,4,FALSE)</f>
        <v>171060.24979999999</v>
      </c>
      <c r="K31" s="22">
        <f t="shared" si="1"/>
        <v>5.9999999939464033E-4</v>
      </c>
      <c r="L31" s="22">
        <f t="shared" si="2"/>
        <v>-1.9000000029336661E-3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209731.62390000001</v>
      </c>
      <c r="F35" s="25">
        <f>VLOOKUP(C35,RA!B8:I74,8,0)</f>
        <v>8610.3721999999998</v>
      </c>
      <c r="G35" s="16">
        <f t="shared" si="0"/>
        <v>201121.25169999999</v>
      </c>
      <c r="H35" s="27">
        <f>RA!J39</f>
        <v>4.1054238935876599</v>
      </c>
      <c r="I35" s="20">
        <f>VLOOKUP(B35,RMS!B:D,3,FALSE)</f>
        <v>209731.623931624</v>
      </c>
      <c r="J35" s="21">
        <f>VLOOKUP(B35,RMS!B:E,4,FALSE)</f>
        <v>201121.25213675201</v>
      </c>
      <c r="K35" s="22">
        <f t="shared" si="1"/>
        <v>-3.1623989343643188E-5</v>
      </c>
      <c r="L35" s="22">
        <f t="shared" si="2"/>
        <v>-4.3675201595760882E-4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515965.80550000002</v>
      </c>
      <c r="F36" s="25">
        <f>VLOOKUP(C36,RA!B8:I75,8,0)</f>
        <v>19175.554599999999</v>
      </c>
      <c r="G36" s="16">
        <f t="shared" si="0"/>
        <v>496790.25090000004</v>
      </c>
      <c r="H36" s="27">
        <f>RA!J40</f>
        <v>3.7164390344468301</v>
      </c>
      <c r="I36" s="20">
        <f>VLOOKUP(B36,RMS!B:D,3,FALSE)</f>
        <v>515965.78388034197</v>
      </c>
      <c r="J36" s="21">
        <f>VLOOKUP(B36,RMS!B:E,4,FALSE)</f>
        <v>496790.24608888902</v>
      </c>
      <c r="K36" s="22">
        <f t="shared" si="1"/>
        <v>2.1619658044073731E-2</v>
      </c>
      <c r="L36" s="22">
        <f t="shared" si="2"/>
        <v>4.8111110227182508E-3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10436.931399999999</v>
      </c>
      <c r="F40" s="25">
        <f>VLOOKUP(C40,RA!B8:I78,8,0)</f>
        <v>1836.1947</v>
      </c>
      <c r="G40" s="16">
        <f t="shared" si="0"/>
        <v>8600.7366999999995</v>
      </c>
      <c r="H40" s="27">
        <f>RA!J43</f>
        <v>0</v>
      </c>
      <c r="I40" s="20">
        <f>VLOOKUP(B40,RMS!B:D,3,FALSE)</f>
        <v>10436.9313970199</v>
      </c>
      <c r="J40" s="21">
        <f>VLOOKUP(B40,RMS!B:E,4,FALSE)</f>
        <v>8600.7367370092998</v>
      </c>
      <c r="K40" s="22">
        <f t="shared" si="1"/>
        <v>2.9800994525430724E-6</v>
      </c>
      <c r="L40" s="22">
        <f t="shared" si="2"/>
        <v>-3.7009300285717472E-5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16052179.301999999</v>
      </c>
      <c r="E7" s="63">
        <v>18138196</v>
      </c>
      <c r="F7" s="64">
        <v>88.499315488706799</v>
      </c>
      <c r="G7" s="63">
        <v>11908053.581800001</v>
      </c>
      <c r="H7" s="64">
        <v>34.801033533589298</v>
      </c>
      <c r="I7" s="63">
        <v>1309519.2478</v>
      </c>
      <c r="J7" s="64">
        <v>8.1578907334834092</v>
      </c>
      <c r="K7" s="63">
        <v>1326652.3631</v>
      </c>
      <c r="L7" s="64">
        <v>11.1407994092975</v>
      </c>
      <c r="M7" s="64">
        <v>-1.2914547756855001E-2</v>
      </c>
      <c r="N7" s="63">
        <v>429145054.45039999</v>
      </c>
      <c r="O7" s="63">
        <v>3595801726.1981001</v>
      </c>
      <c r="P7" s="63">
        <v>931245</v>
      </c>
      <c r="Q7" s="63">
        <v>773615</v>
      </c>
      <c r="R7" s="64">
        <v>20.375768308525601</v>
      </c>
      <c r="S7" s="63">
        <v>17.2373320683601</v>
      </c>
      <c r="T7" s="63">
        <v>16.7169937613671</v>
      </c>
      <c r="U7" s="65">
        <v>3.0186707834451698</v>
      </c>
      <c r="V7" s="53"/>
      <c r="W7" s="53"/>
    </row>
    <row r="8" spans="1:23" ht="14.25" thickBot="1" x14ac:dyDescent="0.2">
      <c r="A8" s="50">
        <v>41816</v>
      </c>
      <c r="B8" s="40" t="s">
        <v>6</v>
      </c>
      <c r="C8" s="41"/>
      <c r="D8" s="66">
        <v>619200.72730000003</v>
      </c>
      <c r="E8" s="66">
        <v>563035</v>
      </c>
      <c r="F8" s="67">
        <v>109.975530348913</v>
      </c>
      <c r="G8" s="66">
        <v>458464.9926</v>
      </c>
      <c r="H8" s="67">
        <v>35.059543758936101</v>
      </c>
      <c r="I8" s="66">
        <v>59304.044999999998</v>
      </c>
      <c r="J8" s="67">
        <v>9.5775153977277991</v>
      </c>
      <c r="K8" s="66">
        <v>58716.024400000002</v>
      </c>
      <c r="L8" s="67">
        <v>12.8070900390923</v>
      </c>
      <c r="M8" s="67">
        <v>1.0014652831298E-2</v>
      </c>
      <c r="N8" s="66">
        <v>15259700.8334</v>
      </c>
      <c r="O8" s="66">
        <v>137834968.3017</v>
      </c>
      <c r="P8" s="66">
        <v>29263</v>
      </c>
      <c r="Q8" s="66">
        <v>20947</v>
      </c>
      <c r="R8" s="67">
        <v>39.700195732085703</v>
      </c>
      <c r="S8" s="66">
        <v>21.1598512558521</v>
      </c>
      <c r="T8" s="66">
        <v>23.262886384685199</v>
      </c>
      <c r="U8" s="68">
        <v>-9.9387992070664097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80637.784700000004</v>
      </c>
      <c r="E9" s="66">
        <v>124744</v>
      </c>
      <c r="F9" s="67">
        <v>64.6426158372347</v>
      </c>
      <c r="G9" s="66">
        <v>64811.046600000001</v>
      </c>
      <c r="H9" s="67">
        <v>24.419815649142699</v>
      </c>
      <c r="I9" s="66">
        <v>18157.2088</v>
      </c>
      <c r="J9" s="67">
        <v>22.516998535551298</v>
      </c>
      <c r="K9" s="66">
        <v>13982.2235</v>
      </c>
      <c r="L9" s="67">
        <v>21.573827662890999</v>
      </c>
      <c r="M9" s="67">
        <v>0.29859237338038502</v>
      </c>
      <c r="N9" s="66">
        <v>2455663.9826000002</v>
      </c>
      <c r="O9" s="66">
        <v>23037666.975200001</v>
      </c>
      <c r="P9" s="66">
        <v>4782</v>
      </c>
      <c r="Q9" s="66">
        <v>4204</v>
      </c>
      <c r="R9" s="67">
        <v>13.7488106565176</v>
      </c>
      <c r="S9" s="66">
        <v>16.862773881221202</v>
      </c>
      <c r="T9" s="66">
        <v>16.0359227878211</v>
      </c>
      <c r="U9" s="68">
        <v>4.9034109051353996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131977.31510000001</v>
      </c>
      <c r="E10" s="66">
        <v>129116</v>
      </c>
      <c r="F10" s="67">
        <v>102.216080965953</v>
      </c>
      <c r="G10" s="66">
        <v>87825.410799999998</v>
      </c>
      <c r="H10" s="67">
        <v>50.272357279995802</v>
      </c>
      <c r="I10" s="66">
        <v>34036.969400000002</v>
      </c>
      <c r="J10" s="67">
        <v>25.790015029635999</v>
      </c>
      <c r="K10" s="66">
        <v>19818.9545</v>
      </c>
      <c r="L10" s="67">
        <v>22.566310045657101</v>
      </c>
      <c r="M10" s="67">
        <v>0.71739480001329003</v>
      </c>
      <c r="N10" s="66">
        <v>4739576.7187000001</v>
      </c>
      <c r="O10" s="66">
        <v>34853372.919200003</v>
      </c>
      <c r="P10" s="66">
        <v>79347</v>
      </c>
      <c r="Q10" s="66">
        <v>72599</v>
      </c>
      <c r="R10" s="67">
        <v>9.2948938690615499</v>
      </c>
      <c r="S10" s="66">
        <v>1.6632930684209899</v>
      </c>
      <c r="T10" s="66">
        <v>1.5581604305844401</v>
      </c>
      <c r="U10" s="68">
        <v>6.3207524778750201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68617.814700000003</v>
      </c>
      <c r="E11" s="66">
        <v>83471</v>
      </c>
      <c r="F11" s="67">
        <v>82.205574031699598</v>
      </c>
      <c r="G11" s="66">
        <v>46212.9738</v>
      </c>
      <c r="H11" s="67">
        <v>48.481712077139697</v>
      </c>
      <c r="I11" s="66">
        <v>8526.4236999999994</v>
      </c>
      <c r="J11" s="67">
        <v>12.425962175096799</v>
      </c>
      <c r="K11" s="66">
        <v>8662.1332000000002</v>
      </c>
      <c r="L11" s="67">
        <v>18.743942420775401</v>
      </c>
      <c r="M11" s="67">
        <v>-1.5666983740218E-2</v>
      </c>
      <c r="N11" s="66">
        <v>2010389.3922999999</v>
      </c>
      <c r="O11" s="66">
        <v>14809317.0065</v>
      </c>
      <c r="P11" s="66">
        <v>3257</v>
      </c>
      <c r="Q11" s="66">
        <v>2708</v>
      </c>
      <c r="R11" s="67">
        <v>20.273264401772501</v>
      </c>
      <c r="S11" s="66">
        <v>21.067796960393</v>
      </c>
      <c r="T11" s="66">
        <v>19.8451084564254</v>
      </c>
      <c r="U11" s="68">
        <v>5.8035897453645502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158821.106</v>
      </c>
      <c r="E12" s="66">
        <v>395543</v>
      </c>
      <c r="F12" s="67">
        <v>40.152677711399299</v>
      </c>
      <c r="G12" s="66">
        <v>147127.25839999999</v>
      </c>
      <c r="H12" s="67">
        <v>7.94811765485872</v>
      </c>
      <c r="I12" s="66">
        <v>27730.737700000001</v>
      </c>
      <c r="J12" s="67">
        <v>17.4603605266418</v>
      </c>
      <c r="K12" s="66">
        <v>-2513.3427000000001</v>
      </c>
      <c r="L12" s="67">
        <v>-1.7082780766340999</v>
      </c>
      <c r="M12" s="67">
        <v>-12.033408894059701</v>
      </c>
      <c r="N12" s="66">
        <v>6478581.4473999999</v>
      </c>
      <c r="O12" s="66">
        <v>43935971.467699997</v>
      </c>
      <c r="P12" s="66">
        <v>2043</v>
      </c>
      <c r="Q12" s="66">
        <v>1585</v>
      </c>
      <c r="R12" s="67">
        <v>28.895899053627801</v>
      </c>
      <c r="S12" s="66">
        <v>77.739161037689698</v>
      </c>
      <c r="T12" s="66">
        <v>79.039649968454299</v>
      </c>
      <c r="U12" s="68">
        <v>-1.67288778706281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313398.3579</v>
      </c>
      <c r="E13" s="66">
        <v>326635</v>
      </c>
      <c r="F13" s="67">
        <v>95.947573866854398</v>
      </c>
      <c r="G13" s="66">
        <v>236277.43979999999</v>
      </c>
      <c r="H13" s="67">
        <v>32.639983811099398</v>
      </c>
      <c r="I13" s="66">
        <v>68734.825899999996</v>
      </c>
      <c r="J13" s="67">
        <v>21.932095101127501</v>
      </c>
      <c r="K13" s="66">
        <v>41621.330600000001</v>
      </c>
      <c r="L13" s="67">
        <v>17.615448447059102</v>
      </c>
      <c r="M13" s="67">
        <v>0.65143268869928905</v>
      </c>
      <c r="N13" s="66">
        <v>8790494.9691000003</v>
      </c>
      <c r="O13" s="66">
        <v>69190202.620900005</v>
      </c>
      <c r="P13" s="66">
        <v>11423</v>
      </c>
      <c r="Q13" s="66">
        <v>9804</v>
      </c>
      <c r="R13" s="67">
        <v>16.513667890656901</v>
      </c>
      <c r="S13" s="66">
        <v>27.435731235227198</v>
      </c>
      <c r="T13" s="66">
        <v>27.157582578539401</v>
      </c>
      <c r="U13" s="68">
        <v>1.01381900231862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160736.09529999999</v>
      </c>
      <c r="E14" s="66">
        <v>167773</v>
      </c>
      <c r="F14" s="67">
        <v>95.8056989503675</v>
      </c>
      <c r="G14" s="66">
        <v>129216.28939999999</v>
      </c>
      <c r="H14" s="67">
        <v>24.3930591463029</v>
      </c>
      <c r="I14" s="66">
        <v>25159.623100000001</v>
      </c>
      <c r="J14" s="67">
        <v>15.6527524530453</v>
      </c>
      <c r="K14" s="66">
        <v>15207.863600000001</v>
      </c>
      <c r="L14" s="67">
        <v>11.7693083980478</v>
      </c>
      <c r="M14" s="67">
        <v>0.65438248012692601</v>
      </c>
      <c r="N14" s="66">
        <v>4693982.1837999998</v>
      </c>
      <c r="O14" s="66">
        <v>32058395.399599999</v>
      </c>
      <c r="P14" s="66">
        <v>3216</v>
      </c>
      <c r="Q14" s="66">
        <v>2602</v>
      </c>
      <c r="R14" s="67">
        <v>23.597232897770901</v>
      </c>
      <c r="S14" s="66">
        <v>49.980129135572099</v>
      </c>
      <c r="T14" s="66">
        <v>58.462158993082198</v>
      </c>
      <c r="U14" s="68">
        <v>-16.970804206012399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157348.05189999999</v>
      </c>
      <c r="E15" s="66">
        <v>98695</v>
      </c>
      <c r="F15" s="67">
        <v>159.428595065606</v>
      </c>
      <c r="G15" s="66">
        <v>77563.808600000004</v>
      </c>
      <c r="H15" s="67">
        <v>102.862720049567</v>
      </c>
      <c r="I15" s="66">
        <v>27755.168600000001</v>
      </c>
      <c r="J15" s="67">
        <v>17.639346826892599</v>
      </c>
      <c r="K15" s="66">
        <v>10803.904399999999</v>
      </c>
      <c r="L15" s="67">
        <v>13.9290535044717</v>
      </c>
      <c r="M15" s="67">
        <v>1.56899427951251</v>
      </c>
      <c r="N15" s="66">
        <v>3951429.9038999998</v>
      </c>
      <c r="O15" s="66">
        <v>25203024.1283</v>
      </c>
      <c r="P15" s="66">
        <v>6210</v>
      </c>
      <c r="Q15" s="66">
        <v>4343</v>
      </c>
      <c r="R15" s="67">
        <v>42.988717476398797</v>
      </c>
      <c r="S15" s="66">
        <v>25.337850547504001</v>
      </c>
      <c r="T15" s="66">
        <v>25.705020147363602</v>
      </c>
      <c r="U15" s="68">
        <v>-1.44909529390101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763921.81090000004</v>
      </c>
      <c r="E16" s="66">
        <v>940421</v>
      </c>
      <c r="F16" s="67">
        <v>81.231896235834796</v>
      </c>
      <c r="G16" s="66">
        <v>566937.77729999996</v>
      </c>
      <c r="H16" s="67">
        <v>34.745265086782901</v>
      </c>
      <c r="I16" s="66">
        <v>12862.245500000001</v>
      </c>
      <c r="J16" s="67">
        <v>1.68371230098099</v>
      </c>
      <c r="K16" s="66">
        <v>49569.582399999999</v>
      </c>
      <c r="L16" s="67">
        <v>8.7433902598749995</v>
      </c>
      <c r="M16" s="67">
        <v>-0.74052140693442703</v>
      </c>
      <c r="N16" s="66">
        <v>23158530.946600001</v>
      </c>
      <c r="O16" s="66">
        <v>182021960.3053</v>
      </c>
      <c r="P16" s="66">
        <v>48167</v>
      </c>
      <c r="Q16" s="66">
        <v>43387</v>
      </c>
      <c r="R16" s="67">
        <v>11.0171249452601</v>
      </c>
      <c r="S16" s="66">
        <v>15.8598586355804</v>
      </c>
      <c r="T16" s="66">
        <v>14.915664975684001</v>
      </c>
      <c r="U16" s="68">
        <v>5.9533548286375497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490803.73269999999</v>
      </c>
      <c r="E17" s="66">
        <v>450245</v>
      </c>
      <c r="F17" s="67">
        <v>109.008147275372</v>
      </c>
      <c r="G17" s="66">
        <v>436142.36680000002</v>
      </c>
      <c r="H17" s="67">
        <v>12.532918161804201</v>
      </c>
      <c r="I17" s="66">
        <v>25851.884099999999</v>
      </c>
      <c r="J17" s="67">
        <v>5.2672549896440497</v>
      </c>
      <c r="K17" s="66">
        <v>47246.830399999999</v>
      </c>
      <c r="L17" s="67">
        <v>10.8328917336448</v>
      </c>
      <c r="M17" s="67">
        <v>-0.45283347303653199</v>
      </c>
      <c r="N17" s="66">
        <v>18361870.957899999</v>
      </c>
      <c r="O17" s="66">
        <v>187026794.8378</v>
      </c>
      <c r="P17" s="66">
        <v>13512</v>
      </c>
      <c r="Q17" s="66">
        <v>11451</v>
      </c>
      <c r="R17" s="67">
        <v>17.9984280848834</v>
      </c>
      <c r="S17" s="66">
        <v>36.323544456779203</v>
      </c>
      <c r="T17" s="66">
        <v>37.874803370884599</v>
      </c>
      <c r="U17" s="68">
        <v>-4.2706705452473201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1578169.6723</v>
      </c>
      <c r="E18" s="66">
        <v>1403680</v>
      </c>
      <c r="F18" s="67">
        <v>112.43087258492</v>
      </c>
      <c r="G18" s="66">
        <v>1188805.0267</v>
      </c>
      <c r="H18" s="67">
        <v>32.752607606382298</v>
      </c>
      <c r="I18" s="66">
        <v>200830.9393</v>
      </c>
      <c r="J18" s="67">
        <v>12.7255606811473</v>
      </c>
      <c r="K18" s="66">
        <v>145952.2341</v>
      </c>
      <c r="L18" s="67">
        <v>12.277222153505599</v>
      </c>
      <c r="M18" s="67">
        <v>0.37600455750748901</v>
      </c>
      <c r="N18" s="66">
        <v>44004576.725599997</v>
      </c>
      <c r="O18" s="66">
        <v>454188886.2554</v>
      </c>
      <c r="P18" s="66">
        <v>82136</v>
      </c>
      <c r="Q18" s="66">
        <v>72736</v>
      </c>
      <c r="R18" s="67">
        <v>12.923449186097701</v>
      </c>
      <c r="S18" s="66">
        <v>19.2141043184475</v>
      </c>
      <c r="T18" s="66">
        <v>18.797059361251701</v>
      </c>
      <c r="U18" s="68">
        <v>2.1705146921441298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428901.3884</v>
      </c>
      <c r="E19" s="66">
        <v>569433</v>
      </c>
      <c r="F19" s="67">
        <v>75.3207819708377</v>
      </c>
      <c r="G19" s="66">
        <v>430238.56099999999</v>
      </c>
      <c r="H19" s="67">
        <v>-0.31079794356229101</v>
      </c>
      <c r="I19" s="66">
        <v>49966.476799999997</v>
      </c>
      <c r="J19" s="67">
        <v>11.649875274686799</v>
      </c>
      <c r="K19" s="66">
        <v>37699.245499999997</v>
      </c>
      <c r="L19" s="67">
        <v>8.7624050741467592</v>
      </c>
      <c r="M19" s="67">
        <v>0.32539726292400201</v>
      </c>
      <c r="N19" s="66">
        <v>14392806.045</v>
      </c>
      <c r="O19" s="66">
        <v>144790089.0519</v>
      </c>
      <c r="P19" s="66">
        <v>9380</v>
      </c>
      <c r="Q19" s="66">
        <v>9701</v>
      </c>
      <c r="R19" s="67">
        <v>-3.3089372229667</v>
      </c>
      <c r="S19" s="66">
        <v>45.725094712153499</v>
      </c>
      <c r="T19" s="66">
        <v>68.183304339758806</v>
      </c>
      <c r="U19" s="68">
        <v>-49.115720304098097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920533.37639999995</v>
      </c>
      <c r="E20" s="66">
        <v>767635</v>
      </c>
      <c r="F20" s="67">
        <v>119.91810904922301</v>
      </c>
      <c r="G20" s="66">
        <v>583808.49129999999</v>
      </c>
      <c r="H20" s="67">
        <v>57.6772846092381</v>
      </c>
      <c r="I20" s="66">
        <v>41799.0193</v>
      </c>
      <c r="J20" s="67">
        <v>4.54073913794051</v>
      </c>
      <c r="K20" s="66">
        <v>47538.991499999996</v>
      </c>
      <c r="L20" s="67">
        <v>8.1429085408028605</v>
      </c>
      <c r="M20" s="67">
        <v>-0.120742405736563</v>
      </c>
      <c r="N20" s="66">
        <v>22490641.6305</v>
      </c>
      <c r="O20" s="66">
        <v>206048987.72569999</v>
      </c>
      <c r="P20" s="66">
        <v>40109</v>
      </c>
      <c r="Q20" s="66">
        <v>32303</v>
      </c>
      <c r="R20" s="67">
        <v>24.164938241030299</v>
      </c>
      <c r="S20" s="66">
        <v>22.950793497718699</v>
      </c>
      <c r="T20" s="66">
        <v>21.767256508683399</v>
      </c>
      <c r="U20" s="68">
        <v>5.15684561909789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424231.33140000002</v>
      </c>
      <c r="E21" s="66">
        <v>305408</v>
      </c>
      <c r="F21" s="67">
        <v>138.90642399675201</v>
      </c>
      <c r="G21" s="66">
        <v>248787.57519999999</v>
      </c>
      <c r="H21" s="67">
        <v>70.519500846841296</v>
      </c>
      <c r="I21" s="66">
        <v>9669.7175000000007</v>
      </c>
      <c r="J21" s="67">
        <v>2.2793501526841702</v>
      </c>
      <c r="K21" s="66">
        <v>27578.335500000001</v>
      </c>
      <c r="L21" s="67">
        <v>11.0850935694155</v>
      </c>
      <c r="M21" s="67">
        <v>-0.64937269328672897</v>
      </c>
      <c r="N21" s="66">
        <v>8333785.6776999999</v>
      </c>
      <c r="O21" s="66">
        <v>83448362.835299999</v>
      </c>
      <c r="P21" s="66">
        <v>40391</v>
      </c>
      <c r="Q21" s="66">
        <v>27033</v>
      </c>
      <c r="R21" s="67">
        <v>49.4136795768135</v>
      </c>
      <c r="S21" s="66">
        <v>10.503115332623601</v>
      </c>
      <c r="T21" s="66">
        <v>10.753983727296299</v>
      </c>
      <c r="U21" s="68">
        <v>-2.3885141382142501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1020288.7016</v>
      </c>
      <c r="E22" s="66">
        <v>1153830</v>
      </c>
      <c r="F22" s="67">
        <v>88.426258772956203</v>
      </c>
      <c r="G22" s="66">
        <v>841467.51249999995</v>
      </c>
      <c r="H22" s="67">
        <v>21.251110285734299</v>
      </c>
      <c r="I22" s="66">
        <v>99248.383900000001</v>
      </c>
      <c r="J22" s="67">
        <v>9.7274804419925793</v>
      </c>
      <c r="K22" s="66">
        <v>92973.304999999993</v>
      </c>
      <c r="L22" s="67">
        <v>11.0489476561937</v>
      </c>
      <c r="M22" s="67">
        <v>6.7493340158231996E-2</v>
      </c>
      <c r="N22" s="66">
        <v>33547694.350299999</v>
      </c>
      <c r="O22" s="66">
        <v>249515402.704</v>
      </c>
      <c r="P22" s="66">
        <v>64372</v>
      </c>
      <c r="Q22" s="66">
        <v>60277</v>
      </c>
      <c r="R22" s="67">
        <v>6.7936360469167401</v>
      </c>
      <c r="S22" s="66">
        <v>15.8498835145716</v>
      </c>
      <c r="T22" s="66">
        <v>15.942078530782901</v>
      </c>
      <c r="U22" s="68">
        <v>-0.58167630144772797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2948791.2966</v>
      </c>
      <c r="E23" s="66">
        <v>2924361</v>
      </c>
      <c r="F23" s="67">
        <v>100.835406319534</v>
      </c>
      <c r="G23" s="66">
        <v>1904804.9750000001</v>
      </c>
      <c r="H23" s="67">
        <v>54.808042571392399</v>
      </c>
      <c r="I23" s="66">
        <v>67942.694000000003</v>
      </c>
      <c r="J23" s="67">
        <v>2.30408622266143</v>
      </c>
      <c r="K23" s="66">
        <v>200190.72820000001</v>
      </c>
      <c r="L23" s="67">
        <v>10.5097755847682</v>
      </c>
      <c r="M23" s="67">
        <v>-0.66061018604157296</v>
      </c>
      <c r="N23" s="66">
        <v>71128892.919200003</v>
      </c>
      <c r="O23" s="66">
        <v>510440168.80040002</v>
      </c>
      <c r="P23" s="66">
        <v>98636</v>
      </c>
      <c r="Q23" s="66">
        <v>74845</v>
      </c>
      <c r="R23" s="67">
        <v>31.787026521477699</v>
      </c>
      <c r="S23" s="66">
        <v>29.895690180056</v>
      </c>
      <c r="T23" s="66">
        <v>28.869613479858401</v>
      </c>
      <c r="U23" s="68">
        <v>3.4321893691623302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263944.87040000001</v>
      </c>
      <c r="E24" s="66">
        <v>252315</v>
      </c>
      <c r="F24" s="67">
        <v>104.609266353566</v>
      </c>
      <c r="G24" s="66">
        <v>228640.4693</v>
      </c>
      <c r="H24" s="67">
        <v>15.4410114745159</v>
      </c>
      <c r="I24" s="66">
        <v>52481.933599999997</v>
      </c>
      <c r="J24" s="67">
        <v>19.883672495875899</v>
      </c>
      <c r="K24" s="66">
        <v>35905.983999999997</v>
      </c>
      <c r="L24" s="67">
        <v>15.704124519132099</v>
      </c>
      <c r="M24" s="67">
        <v>0.46164866558175999</v>
      </c>
      <c r="N24" s="66">
        <v>6773149.4110000003</v>
      </c>
      <c r="O24" s="66">
        <v>56727053.296400003</v>
      </c>
      <c r="P24" s="66">
        <v>27173</v>
      </c>
      <c r="Q24" s="66">
        <v>22889</v>
      </c>
      <c r="R24" s="67">
        <v>18.716413997990301</v>
      </c>
      <c r="S24" s="66">
        <v>9.7134976042394996</v>
      </c>
      <c r="T24" s="66">
        <v>8.9722841932806201</v>
      </c>
      <c r="U24" s="68">
        <v>7.6307571294955601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220377.31539999999</v>
      </c>
      <c r="E25" s="66">
        <v>216852</v>
      </c>
      <c r="F25" s="67">
        <v>101.62567806614599</v>
      </c>
      <c r="G25" s="66">
        <v>147087.91510000001</v>
      </c>
      <c r="H25" s="67">
        <v>49.826935306121499</v>
      </c>
      <c r="I25" s="66">
        <v>19716.965</v>
      </c>
      <c r="J25" s="67">
        <v>8.9469122374107997</v>
      </c>
      <c r="K25" s="66">
        <v>15773.0074</v>
      </c>
      <c r="L25" s="67">
        <v>10.7235236758074</v>
      </c>
      <c r="M25" s="67">
        <v>0.25004474416210598</v>
      </c>
      <c r="N25" s="66">
        <v>5693115.5968000004</v>
      </c>
      <c r="O25" s="66">
        <v>55821131.422799997</v>
      </c>
      <c r="P25" s="66">
        <v>18191</v>
      </c>
      <c r="Q25" s="66">
        <v>15052</v>
      </c>
      <c r="R25" s="67">
        <v>20.854371512091401</v>
      </c>
      <c r="S25" s="66">
        <v>12.114634456599401</v>
      </c>
      <c r="T25" s="66">
        <v>17.002194080520901</v>
      </c>
      <c r="U25" s="68">
        <v>-40.3442600057896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521102.40820000001</v>
      </c>
      <c r="E26" s="66">
        <v>672517</v>
      </c>
      <c r="F26" s="67">
        <v>77.485388205800007</v>
      </c>
      <c r="G26" s="66">
        <v>579310.21180000005</v>
      </c>
      <c r="H26" s="67">
        <v>-10.047777928709399</v>
      </c>
      <c r="I26" s="66">
        <v>101438.7352</v>
      </c>
      <c r="J26" s="67">
        <v>19.4661804673656</v>
      </c>
      <c r="K26" s="66">
        <v>99479.943799999994</v>
      </c>
      <c r="L26" s="67">
        <v>17.172137099206601</v>
      </c>
      <c r="M26" s="67">
        <v>1.9690314702408999E-2</v>
      </c>
      <c r="N26" s="66">
        <v>14761004.6558</v>
      </c>
      <c r="O26" s="66">
        <v>117337112.0662</v>
      </c>
      <c r="P26" s="66">
        <v>39946</v>
      </c>
      <c r="Q26" s="66">
        <v>31540</v>
      </c>
      <c r="R26" s="67">
        <v>26.6518706404566</v>
      </c>
      <c r="S26" s="66">
        <v>13.0451711861012</v>
      </c>
      <c r="T26" s="66">
        <v>14.590196978440099</v>
      </c>
      <c r="U26" s="68">
        <v>-11.8436605414957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230945.17300000001</v>
      </c>
      <c r="E27" s="66">
        <v>200046</v>
      </c>
      <c r="F27" s="67">
        <v>115.44603391219999</v>
      </c>
      <c r="G27" s="66">
        <v>200705.2862</v>
      </c>
      <c r="H27" s="67">
        <v>15.0668113294567</v>
      </c>
      <c r="I27" s="66">
        <v>68396.859100000001</v>
      </c>
      <c r="J27" s="67">
        <v>29.616059176088498</v>
      </c>
      <c r="K27" s="66">
        <v>54951.983399999997</v>
      </c>
      <c r="L27" s="67">
        <v>27.3794399940424</v>
      </c>
      <c r="M27" s="67">
        <v>0.24466588589048099</v>
      </c>
      <c r="N27" s="66">
        <v>6123027.9172999999</v>
      </c>
      <c r="O27" s="66">
        <v>49433010.171499997</v>
      </c>
      <c r="P27" s="66">
        <v>33975</v>
      </c>
      <c r="Q27" s="66">
        <v>29265</v>
      </c>
      <c r="R27" s="67">
        <v>16.094310609943602</v>
      </c>
      <c r="S27" s="66">
        <v>6.7975032523914702</v>
      </c>
      <c r="T27" s="66">
        <v>6.9882131385614201</v>
      </c>
      <c r="U27" s="68">
        <v>-2.8055872735752101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749848.51800000004</v>
      </c>
      <c r="E28" s="66">
        <v>799102</v>
      </c>
      <c r="F28" s="67">
        <v>93.836396104627397</v>
      </c>
      <c r="G28" s="66">
        <v>632606.20019999996</v>
      </c>
      <c r="H28" s="67">
        <v>18.5332230008074</v>
      </c>
      <c r="I28" s="66">
        <v>46238.501600000003</v>
      </c>
      <c r="J28" s="67">
        <v>6.1663790072330302</v>
      </c>
      <c r="K28" s="66">
        <v>35833.052300000003</v>
      </c>
      <c r="L28" s="67">
        <v>5.6643536355905599</v>
      </c>
      <c r="M28" s="67">
        <v>0.29038690907165599</v>
      </c>
      <c r="N28" s="66">
        <v>19529155.6151</v>
      </c>
      <c r="O28" s="66">
        <v>167479211.6645</v>
      </c>
      <c r="P28" s="66">
        <v>43669</v>
      </c>
      <c r="Q28" s="66">
        <v>39527</v>
      </c>
      <c r="R28" s="67">
        <v>10.478913147974801</v>
      </c>
      <c r="S28" s="66">
        <v>17.171185921363001</v>
      </c>
      <c r="T28" s="66">
        <v>16.991357575834201</v>
      </c>
      <c r="U28" s="68">
        <v>1.0472680591327901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446679.58899999998</v>
      </c>
      <c r="E29" s="66">
        <v>559543</v>
      </c>
      <c r="F29" s="67">
        <v>79.829358780290306</v>
      </c>
      <c r="G29" s="66">
        <v>408294.2843</v>
      </c>
      <c r="H29" s="67">
        <v>9.4013818405049907</v>
      </c>
      <c r="I29" s="66">
        <v>73244.968299999993</v>
      </c>
      <c r="J29" s="67">
        <v>16.397652837457098</v>
      </c>
      <c r="K29" s="66">
        <v>64256.637900000002</v>
      </c>
      <c r="L29" s="67">
        <v>15.737824498367599</v>
      </c>
      <c r="M29" s="67">
        <v>0.139881741307228</v>
      </c>
      <c r="N29" s="66">
        <v>13830231.4439</v>
      </c>
      <c r="O29" s="66">
        <v>122060372.8203</v>
      </c>
      <c r="P29" s="66">
        <v>85185</v>
      </c>
      <c r="Q29" s="66">
        <v>79279</v>
      </c>
      <c r="R29" s="67">
        <v>7.4496398794132102</v>
      </c>
      <c r="S29" s="66">
        <v>5.24364135704643</v>
      </c>
      <c r="T29" s="66">
        <v>6.11379450548064</v>
      </c>
      <c r="U29" s="68">
        <v>-16.594444379093598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1290812.5848000001</v>
      </c>
      <c r="E30" s="66">
        <v>1445725</v>
      </c>
      <c r="F30" s="67">
        <v>89.284793774749701</v>
      </c>
      <c r="G30" s="66">
        <v>896153.76520000002</v>
      </c>
      <c r="H30" s="67">
        <v>44.039185564535501</v>
      </c>
      <c r="I30" s="66">
        <v>110533.9932</v>
      </c>
      <c r="J30" s="67">
        <v>8.5631325958234505</v>
      </c>
      <c r="K30" s="66">
        <v>115065.0266</v>
      </c>
      <c r="L30" s="67">
        <v>12.8398753727626</v>
      </c>
      <c r="M30" s="67">
        <v>-3.9378024182370998E-2</v>
      </c>
      <c r="N30" s="66">
        <v>29361006.990499999</v>
      </c>
      <c r="O30" s="66">
        <v>218876764.1268</v>
      </c>
      <c r="P30" s="66">
        <v>69128</v>
      </c>
      <c r="Q30" s="66">
        <v>49445</v>
      </c>
      <c r="R30" s="67">
        <v>39.807867327333398</v>
      </c>
      <c r="S30" s="66">
        <v>18.6727893878023</v>
      </c>
      <c r="T30" s="66">
        <v>15.1918519931237</v>
      </c>
      <c r="U30" s="68">
        <v>18.641764346962098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1021294.522</v>
      </c>
      <c r="E31" s="66">
        <v>752418</v>
      </c>
      <c r="F31" s="67">
        <v>135.734993314886</v>
      </c>
      <c r="G31" s="66">
        <v>514353.35629999998</v>
      </c>
      <c r="H31" s="67">
        <v>98.558930255006103</v>
      </c>
      <c r="I31" s="66">
        <v>-14074.0952</v>
      </c>
      <c r="J31" s="67">
        <v>-1.3780642994577801</v>
      </c>
      <c r="K31" s="66">
        <v>12892.855</v>
      </c>
      <c r="L31" s="67">
        <v>2.5066143424716301</v>
      </c>
      <c r="M31" s="67">
        <v>-2.0916197537318202</v>
      </c>
      <c r="N31" s="66">
        <v>21706283.903700002</v>
      </c>
      <c r="O31" s="66">
        <v>191620029.77680001</v>
      </c>
      <c r="P31" s="66">
        <v>33317</v>
      </c>
      <c r="Q31" s="66">
        <v>22126</v>
      </c>
      <c r="R31" s="67">
        <v>50.578504926331</v>
      </c>
      <c r="S31" s="66">
        <v>30.653856049464199</v>
      </c>
      <c r="T31" s="66">
        <v>24.8110174771762</v>
      </c>
      <c r="U31" s="68">
        <v>19.0606968430329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120397.23179999999</v>
      </c>
      <c r="E32" s="66">
        <v>126626</v>
      </c>
      <c r="F32" s="67">
        <v>95.080972154217903</v>
      </c>
      <c r="G32" s="66">
        <v>108025.37300000001</v>
      </c>
      <c r="H32" s="67">
        <v>11.452734164593</v>
      </c>
      <c r="I32" s="66">
        <v>31138.985400000001</v>
      </c>
      <c r="J32" s="67">
        <v>25.8635393309766</v>
      </c>
      <c r="K32" s="66">
        <v>28432.171999999999</v>
      </c>
      <c r="L32" s="67">
        <v>26.319901714201901</v>
      </c>
      <c r="M32" s="67">
        <v>9.5202484002980994E-2</v>
      </c>
      <c r="N32" s="66">
        <v>4016974.2211000002</v>
      </c>
      <c r="O32" s="66">
        <v>29356886.175099999</v>
      </c>
      <c r="P32" s="66">
        <v>27164</v>
      </c>
      <c r="Q32" s="66">
        <v>24042</v>
      </c>
      <c r="R32" s="67">
        <v>12.985608518426099</v>
      </c>
      <c r="S32" s="66">
        <v>4.4322350095714897</v>
      </c>
      <c r="T32" s="66">
        <v>4.6481911820980004</v>
      </c>
      <c r="U32" s="68">
        <v>-4.8723989603471702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9"/>
      <c r="E33" s="69"/>
      <c r="F33" s="69"/>
      <c r="G33" s="66">
        <v>44.872</v>
      </c>
      <c r="H33" s="69"/>
      <c r="I33" s="69"/>
      <c r="J33" s="69"/>
      <c r="K33" s="66">
        <v>9.4742999999999995</v>
      </c>
      <c r="L33" s="67">
        <v>21.1140577643074</v>
      </c>
      <c r="M33" s="69"/>
      <c r="N33" s="66">
        <v>20.884899999999998</v>
      </c>
      <c r="O33" s="66">
        <v>4834.1475</v>
      </c>
      <c r="P33" s="69"/>
      <c r="Q33" s="66">
        <v>1</v>
      </c>
      <c r="R33" s="69"/>
      <c r="S33" s="69"/>
      <c r="T33" s="66">
        <v>3.5398000000000001</v>
      </c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184264.1654</v>
      </c>
      <c r="E35" s="66">
        <v>151424</v>
      </c>
      <c r="F35" s="67">
        <v>121.687556397929</v>
      </c>
      <c r="G35" s="66">
        <v>93350.19</v>
      </c>
      <c r="H35" s="67">
        <v>97.390241412470601</v>
      </c>
      <c r="I35" s="66">
        <v>13203.9175</v>
      </c>
      <c r="J35" s="67">
        <v>7.1657543784148103</v>
      </c>
      <c r="K35" s="66">
        <v>6736.6334999999999</v>
      </c>
      <c r="L35" s="67">
        <v>7.2165182523999096</v>
      </c>
      <c r="M35" s="67">
        <v>0.96001719553245701</v>
      </c>
      <c r="N35" s="66">
        <v>3096046.5734000001</v>
      </c>
      <c r="O35" s="66">
        <v>30432271.740699999</v>
      </c>
      <c r="P35" s="66">
        <v>13896</v>
      </c>
      <c r="Q35" s="66">
        <v>7796</v>
      </c>
      <c r="R35" s="67">
        <v>78.245253976398203</v>
      </c>
      <c r="S35" s="66">
        <v>13.2602306706966</v>
      </c>
      <c r="T35" s="66">
        <v>13.497396895844</v>
      </c>
      <c r="U35" s="68">
        <v>-1.7885527864272099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351178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691172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436724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209731.62390000001</v>
      </c>
      <c r="E39" s="66">
        <v>286900</v>
      </c>
      <c r="F39" s="67">
        <v>73.102692192401506</v>
      </c>
      <c r="G39" s="66">
        <v>240947.43539999999</v>
      </c>
      <c r="H39" s="67">
        <v>-12.9554445965271</v>
      </c>
      <c r="I39" s="66">
        <v>8610.3721999999998</v>
      </c>
      <c r="J39" s="67">
        <v>4.1054238935876599</v>
      </c>
      <c r="K39" s="66">
        <v>11042.595799999999</v>
      </c>
      <c r="L39" s="67">
        <v>4.5829895560697897</v>
      </c>
      <c r="M39" s="67">
        <v>-0.22025832005912999</v>
      </c>
      <c r="N39" s="66">
        <v>5713847.9977000002</v>
      </c>
      <c r="O39" s="66">
        <v>51246120.555399999</v>
      </c>
      <c r="P39" s="66">
        <v>336</v>
      </c>
      <c r="Q39" s="66">
        <v>306</v>
      </c>
      <c r="R39" s="67">
        <v>9.8039215686274606</v>
      </c>
      <c r="S39" s="66">
        <v>624.20126160714301</v>
      </c>
      <c r="T39" s="66">
        <v>630.64775490196098</v>
      </c>
      <c r="U39" s="68">
        <v>-1.0327587737038599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515965.80550000002</v>
      </c>
      <c r="E40" s="66">
        <v>678124</v>
      </c>
      <c r="F40" s="67">
        <v>76.087235594080099</v>
      </c>
      <c r="G40" s="66">
        <v>358487.9889</v>
      </c>
      <c r="H40" s="67">
        <v>43.928338319844897</v>
      </c>
      <c r="I40" s="66">
        <v>19175.554599999999</v>
      </c>
      <c r="J40" s="67">
        <v>3.7164390344468301</v>
      </c>
      <c r="K40" s="66">
        <v>25963.724900000001</v>
      </c>
      <c r="L40" s="67">
        <v>7.2425648010323096</v>
      </c>
      <c r="M40" s="67">
        <v>-0.26144824466230598</v>
      </c>
      <c r="N40" s="66">
        <v>14187560.4516</v>
      </c>
      <c r="O40" s="66">
        <v>100241869.19949999</v>
      </c>
      <c r="P40" s="66">
        <v>3007</v>
      </c>
      <c r="Q40" s="66">
        <v>1796</v>
      </c>
      <c r="R40" s="67">
        <v>67.427616926503404</v>
      </c>
      <c r="S40" s="66">
        <v>171.58822929830399</v>
      </c>
      <c r="T40" s="66">
        <v>182.53203346325199</v>
      </c>
      <c r="U40" s="68">
        <v>-6.3779457423749397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77941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35564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2"/>
      <c r="B44" s="40" t="s">
        <v>35</v>
      </c>
      <c r="C44" s="41"/>
      <c r="D44" s="71">
        <v>10436.931399999999</v>
      </c>
      <c r="E44" s="72"/>
      <c r="F44" s="72"/>
      <c r="G44" s="71">
        <v>51554.728300000002</v>
      </c>
      <c r="H44" s="73">
        <v>-79.755627186575595</v>
      </c>
      <c r="I44" s="71">
        <v>1836.1947</v>
      </c>
      <c r="J44" s="73">
        <v>17.593242971780001</v>
      </c>
      <c r="K44" s="71">
        <v>5260.9281000000001</v>
      </c>
      <c r="L44" s="73">
        <v>10.204550142105999</v>
      </c>
      <c r="M44" s="73">
        <v>-0.65097513877826996</v>
      </c>
      <c r="N44" s="71">
        <v>554836.16339999996</v>
      </c>
      <c r="O44" s="71">
        <v>6761308.7594999997</v>
      </c>
      <c r="P44" s="71">
        <v>14</v>
      </c>
      <c r="Q44" s="71">
        <v>26</v>
      </c>
      <c r="R44" s="73">
        <v>-46.153846153846203</v>
      </c>
      <c r="S44" s="71">
        <v>745.49509999999998</v>
      </c>
      <c r="T44" s="71">
        <v>400.09061923076899</v>
      </c>
      <c r="U44" s="74">
        <v>46.332226834117499</v>
      </c>
      <c r="V44" s="35"/>
      <c r="W44" s="35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9" workbookViewId="0">
      <selection activeCell="I32" sqref="I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67860</v>
      </c>
      <c r="D2" s="32">
        <v>619201.21465128195</v>
      </c>
      <c r="E2" s="32">
        <v>559896.68715640996</v>
      </c>
      <c r="F2" s="32">
        <v>59304.5274948718</v>
      </c>
      <c r="G2" s="32">
        <v>559896.68715640996</v>
      </c>
      <c r="H2" s="32">
        <v>9.57758578175118E-2</v>
      </c>
    </row>
    <row r="3" spans="1:8" ht="14.25" x14ac:dyDescent="0.2">
      <c r="A3" s="32">
        <v>2</v>
      </c>
      <c r="B3" s="33">
        <v>13</v>
      </c>
      <c r="C3" s="32">
        <v>9043.3279999999995</v>
      </c>
      <c r="D3" s="32">
        <v>80637.806773345394</v>
      </c>
      <c r="E3" s="32">
        <v>62480.568456198504</v>
      </c>
      <c r="F3" s="32">
        <v>18157.238317146999</v>
      </c>
      <c r="G3" s="32">
        <v>62480.568456198504</v>
      </c>
      <c r="H3" s="32">
        <v>0.22517028976473599</v>
      </c>
    </row>
    <row r="4" spans="1:8" ht="14.25" x14ac:dyDescent="0.2">
      <c r="A4" s="32">
        <v>3</v>
      </c>
      <c r="B4" s="33">
        <v>14</v>
      </c>
      <c r="C4" s="32">
        <v>103813</v>
      </c>
      <c r="D4" s="32">
        <v>131979.18961880301</v>
      </c>
      <c r="E4" s="32">
        <v>97940.345452136797</v>
      </c>
      <c r="F4" s="32">
        <v>34038.844166666699</v>
      </c>
      <c r="G4" s="32">
        <v>97940.345452136797</v>
      </c>
      <c r="H4" s="32">
        <v>0.25791069232188302</v>
      </c>
    </row>
    <row r="5" spans="1:8" ht="14.25" x14ac:dyDescent="0.2">
      <c r="A5" s="32">
        <v>4</v>
      </c>
      <c r="B5" s="33">
        <v>15</v>
      </c>
      <c r="C5" s="32">
        <v>4521</v>
      </c>
      <c r="D5" s="32">
        <v>68617.835235897393</v>
      </c>
      <c r="E5" s="32">
        <v>60091.3911367521</v>
      </c>
      <c r="F5" s="32">
        <v>8526.4440991452993</v>
      </c>
      <c r="G5" s="32">
        <v>60091.3911367521</v>
      </c>
      <c r="H5" s="32">
        <v>0.124259881848979</v>
      </c>
    </row>
    <row r="6" spans="1:8" ht="14.25" x14ac:dyDescent="0.2">
      <c r="A6" s="32">
        <v>5</v>
      </c>
      <c r="B6" s="33">
        <v>16</v>
      </c>
      <c r="C6" s="32">
        <v>3039</v>
      </c>
      <c r="D6" s="32">
        <v>158821.11120170899</v>
      </c>
      <c r="E6" s="32">
        <v>131090.36789230799</v>
      </c>
      <c r="F6" s="32">
        <v>27730.7433094017</v>
      </c>
      <c r="G6" s="32">
        <v>131090.36789230799</v>
      </c>
      <c r="H6" s="32">
        <v>0.17460363486679401</v>
      </c>
    </row>
    <row r="7" spans="1:8" ht="14.25" x14ac:dyDescent="0.2">
      <c r="A7" s="32">
        <v>6</v>
      </c>
      <c r="B7" s="33">
        <v>17</v>
      </c>
      <c r="C7" s="32">
        <v>21255</v>
      </c>
      <c r="D7" s="32">
        <v>313398.51495640998</v>
      </c>
      <c r="E7" s="32">
        <v>244663.53178974401</v>
      </c>
      <c r="F7" s="32">
        <v>68734.983166666701</v>
      </c>
      <c r="G7" s="32">
        <v>244663.53178974401</v>
      </c>
      <c r="H7" s="32">
        <v>0.21932134291136299</v>
      </c>
    </row>
    <row r="8" spans="1:8" ht="14.25" x14ac:dyDescent="0.2">
      <c r="A8" s="32">
        <v>7</v>
      </c>
      <c r="B8" s="33">
        <v>18</v>
      </c>
      <c r="C8" s="32">
        <v>45432</v>
      </c>
      <c r="D8" s="32">
        <v>160736.110586325</v>
      </c>
      <c r="E8" s="32">
        <v>135576.470971795</v>
      </c>
      <c r="F8" s="32">
        <v>25159.6396145299</v>
      </c>
      <c r="G8" s="32">
        <v>135576.470971795</v>
      </c>
      <c r="H8" s="32">
        <v>0.15652761238749599</v>
      </c>
    </row>
    <row r="9" spans="1:8" ht="14.25" x14ac:dyDescent="0.2">
      <c r="A9" s="32">
        <v>8</v>
      </c>
      <c r="B9" s="33">
        <v>19</v>
      </c>
      <c r="C9" s="32">
        <v>26795</v>
      </c>
      <c r="D9" s="32">
        <v>157348.13522905999</v>
      </c>
      <c r="E9" s="32">
        <v>129592.88221025599</v>
      </c>
      <c r="F9" s="32">
        <v>27755.2530188034</v>
      </c>
      <c r="G9" s="32">
        <v>129592.88221025599</v>
      </c>
      <c r="H9" s="32">
        <v>0.17639391136347901</v>
      </c>
    </row>
    <row r="10" spans="1:8" ht="14.25" x14ac:dyDescent="0.2">
      <c r="A10" s="32">
        <v>9</v>
      </c>
      <c r="B10" s="33">
        <v>21</v>
      </c>
      <c r="C10" s="32">
        <v>202202</v>
      </c>
      <c r="D10" s="32">
        <v>763921.56140000001</v>
      </c>
      <c r="E10" s="32">
        <v>751059.56539999996</v>
      </c>
      <c r="F10" s="32">
        <v>12861.995999999999</v>
      </c>
      <c r="G10" s="32">
        <v>751059.56539999996</v>
      </c>
      <c r="H10" s="32">
        <v>1.6836801904672599E-2</v>
      </c>
    </row>
    <row r="11" spans="1:8" ht="14.25" x14ac:dyDescent="0.2">
      <c r="A11" s="32">
        <v>10</v>
      </c>
      <c r="B11" s="33">
        <v>22</v>
      </c>
      <c r="C11" s="32">
        <v>34544</v>
      </c>
      <c r="D11" s="32">
        <v>490803.81787777803</v>
      </c>
      <c r="E11" s="32">
        <v>464951.849759829</v>
      </c>
      <c r="F11" s="32">
        <v>25851.968117948702</v>
      </c>
      <c r="G11" s="32">
        <v>464951.849759829</v>
      </c>
      <c r="H11" s="32">
        <v>5.2672711939633902E-2</v>
      </c>
    </row>
    <row r="12" spans="1:8" ht="14.25" x14ac:dyDescent="0.2">
      <c r="A12" s="32">
        <v>11</v>
      </c>
      <c r="B12" s="33">
        <v>23</v>
      </c>
      <c r="C12" s="32">
        <v>229168.88500000001</v>
      </c>
      <c r="D12" s="32">
        <v>1578170.0026265001</v>
      </c>
      <c r="E12" s="32">
        <v>1377338.5439991499</v>
      </c>
      <c r="F12" s="32">
        <v>200831.45862734999</v>
      </c>
      <c r="G12" s="32">
        <v>1377338.5439991499</v>
      </c>
      <c r="H12" s="32">
        <v>0.127255909244957</v>
      </c>
    </row>
    <row r="13" spans="1:8" ht="14.25" x14ac:dyDescent="0.2">
      <c r="A13" s="32">
        <v>12</v>
      </c>
      <c r="B13" s="33">
        <v>24</v>
      </c>
      <c r="C13" s="32">
        <v>15845.175999999999</v>
      </c>
      <c r="D13" s="32">
        <v>428901.42607179499</v>
      </c>
      <c r="E13" s="32">
        <v>378934.91590769199</v>
      </c>
      <c r="F13" s="32">
        <v>49966.510164102598</v>
      </c>
      <c r="G13" s="32">
        <v>378934.91590769199</v>
      </c>
      <c r="H13" s="32">
        <v>0.116498820304082</v>
      </c>
    </row>
    <row r="14" spans="1:8" ht="14.25" x14ac:dyDescent="0.2">
      <c r="A14" s="32">
        <v>13</v>
      </c>
      <c r="B14" s="33">
        <v>25</v>
      </c>
      <c r="C14" s="32">
        <v>87080</v>
      </c>
      <c r="D14" s="32">
        <v>920533.34050000005</v>
      </c>
      <c r="E14" s="32">
        <v>878734.35710000002</v>
      </c>
      <c r="F14" s="32">
        <v>41798.983399999997</v>
      </c>
      <c r="G14" s="32">
        <v>878734.35710000002</v>
      </c>
      <c r="H14" s="32">
        <v>4.5407354151123201E-2</v>
      </c>
    </row>
    <row r="15" spans="1:8" ht="14.25" x14ac:dyDescent="0.2">
      <c r="A15" s="32">
        <v>14</v>
      </c>
      <c r="B15" s="33">
        <v>26</v>
      </c>
      <c r="C15" s="32">
        <v>97883</v>
      </c>
      <c r="D15" s="32">
        <v>424231.34286590997</v>
      </c>
      <c r="E15" s="32">
        <v>414561.61379943299</v>
      </c>
      <c r="F15" s="32">
        <v>9669.7290664775701</v>
      </c>
      <c r="G15" s="32">
        <v>414561.61379943299</v>
      </c>
      <c r="H15" s="32">
        <v>2.2793528175342598E-2</v>
      </c>
    </row>
    <row r="16" spans="1:8" ht="14.25" x14ac:dyDescent="0.2">
      <c r="A16" s="32">
        <v>15</v>
      </c>
      <c r="B16" s="33">
        <v>27</v>
      </c>
      <c r="C16" s="32">
        <v>163796.73699999999</v>
      </c>
      <c r="D16" s="32">
        <v>1020288.6145</v>
      </c>
      <c r="E16" s="32">
        <v>921040.31720000005</v>
      </c>
      <c r="F16" s="32">
        <v>99248.297300000006</v>
      </c>
      <c r="G16" s="32">
        <v>921040.31720000005</v>
      </c>
      <c r="H16" s="32">
        <v>9.7274727846137304E-2</v>
      </c>
    </row>
    <row r="17" spans="1:8" ht="14.25" x14ac:dyDescent="0.2">
      <c r="A17" s="32">
        <v>16</v>
      </c>
      <c r="B17" s="33">
        <v>29</v>
      </c>
      <c r="C17" s="32">
        <v>267348</v>
      </c>
      <c r="D17" s="32">
        <v>2948791.9013196598</v>
      </c>
      <c r="E17" s="32">
        <v>2880848.6332735</v>
      </c>
      <c r="F17" s="32">
        <v>67943.268046153797</v>
      </c>
      <c r="G17" s="32">
        <v>2880848.6332735</v>
      </c>
      <c r="H17" s="32">
        <v>2.3041052173178998E-2</v>
      </c>
    </row>
    <row r="18" spans="1:8" ht="14.25" x14ac:dyDescent="0.2">
      <c r="A18" s="32">
        <v>17</v>
      </c>
      <c r="B18" s="33">
        <v>31</v>
      </c>
      <c r="C18" s="32">
        <v>31834.062000000002</v>
      </c>
      <c r="D18" s="32">
        <v>263944.85016662098</v>
      </c>
      <c r="E18" s="32">
        <v>211462.939758158</v>
      </c>
      <c r="F18" s="32">
        <v>52481.9104084633</v>
      </c>
      <c r="G18" s="32">
        <v>211462.939758158</v>
      </c>
      <c r="H18" s="32">
        <v>0.19883665233601999</v>
      </c>
    </row>
    <row r="19" spans="1:8" ht="14.25" x14ac:dyDescent="0.2">
      <c r="A19" s="32">
        <v>18</v>
      </c>
      <c r="B19" s="33">
        <v>32</v>
      </c>
      <c r="C19" s="32">
        <v>14240.617</v>
      </c>
      <c r="D19" s="32">
        <v>220377.32353826499</v>
      </c>
      <c r="E19" s="32">
        <v>200660.35577440099</v>
      </c>
      <c r="F19" s="32">
        <v>19716.967763863999</v>
      </c>
      <c r="G19" s="32">
        <v>200660.35577440099</v>
      </c>
      <c r="H19" s="32">
        <v>8.9469131611630906E-2</v>
      </c>
    </row>
    <row r="20" spans="1:8" ht="14.25" x14ac:dyDescent="0.2">
      <c r="A20" s="32">
        <v>19</v>
      </c>
      <c r="B20" s="33">
        <v>33</v>
      </c>
      <c r="C20" s="32">
        <v>47840.343999999997</v>
      </c>
      <c r="D20" s="32">
        <v>521102.40370400902</v>
      </c>
      <c r="E20" s="32">
        <v>419663.67662786198</v>
      </c>
      <c r="F20" s="32">
        <v>101438.727076147</v>
      </c>
      <c r="G20" s="32">
        <v>419663.67662786198</v>
      </c>
      <c r="H20" s="32">
        <v>0.19466179076342399</v>
      </c>
    </row>
    <row r="21" spans="1:8" ht="14.25" x14ac:dyDescent="0.2">
      <c r="A21" s="32">
        <v>20</v>
      </c>
      <c r="B21" s="33">
        <v>34</v>
      </c>
      <c r="C21" s="32">
        <v>50956.637999999999</v>
      </c>
      <c r="D21" s="32">
        <v>230945.05359965999</v>
      </c>
      <c r="E21" s="32">
        <v>162548.329333206</v>
      </c>
      <c r="F21" s="32">
        <v>68396.724266454097</v>
      </c>
      <c r="G21" s="32">
        <v>162548.329333206</v>
      </c>
      <c r="H21" s="32">
        <v>0.296160161044276</v>
      </c>
    </row>
    <row r="22" spans="1:8" ht="14.25" x14ac:dyDescent="0.2">
      <c r="A22" s="32">
        <v>21</v>
      </c>
      <c r="B22" s="33">
        <v>35</v>
      </c>
      <c r="C22" s="32">
        <v>35299.684999999998</v>
      </c>
      <c r="D22" s="32">
        <v>749848.51836106204</v>
      </c>
      <c r="E22" s="32">
        <v>703609.995346018</v>
      </c>
      <c r="F22" s="32">
        <v>46238.5230150442</v>
      </c>
      <c r="G22" s="32">
        <v>703609.995346018</v>
      </c>
      <c r="H22" s="32">
        <v>6.1663818601799002E-2</v>
      </c>
    </row>
    <row r="23" spans="1:8" ht="14.25" x14ac:dyDescent="0.2">
      <c r="A23" s="32">
        <v>22</v>
      </c>
      <c r="B23" s="33">
        <v>36</v>
      </c>
      <c r="C23" s="32">
        <v>106883.114</v>
      </c>
      <c r="D23" s="32">
        <v>446679.58813805302</v>
      </c>
      <c r="E23" s="32">
        <v>373434.59151940403</v>
      </c>
      <c r="F23" s="32">
        <v>73244.996618649195</v>
      </c>
      <c r="G23" s="32">
        <v>373434.59151940403</v>
      </c>
      <c r="H23" s="32">
        <v>0.16397659208911899</v>
      </c>
    </row>
    <row r="24" spans="1:8" ht="14.25" x14ac:dyDescent="0.2">
      <c r="A24" s="32">
        <v>23</v>
      </c>
      <c r="B24" s="33">
        <v>37</v>
      </c>
      <c r="C24" s="32">
        <v>124153.283</v>
      </c>
      <c r="D24" s="32">
        <v>1290812.5811097301</v>
      </c>
      <c r="E24" s="32">
        <v>1180278.6016923999</v>
      </c>
      <c r="F24" s="32">
        <v>110533.97941733801</v>
      </c>
      <c r="G24" s="32">
        <v>1180278.6016923999</v>
      </c>
      <c r="H24" s="32">
        <v>8.5631315525535101E-2</v>
      </c>
    </row>
    <row r="25" spans="1:8" ht="14.25" x14ac:dyDescent="0.2">
      <c r="A25" s="32">
        <v>24</v>
      </c>
      <c r="B25" s="33">
        <v>38</v>
      </c>
      <c r="C25" s="32">
        <v>251107.86300000001</v>
      </c>
      <c r="D25" s="32">
        <v>1021294.30177257</v>
      </c>
      <c r="E25" s="32">
        <v>1035368.51730531</v>
      </c>
      <c r="F25" s="32">
        <v>-14074.215532743399</v>
      </c>
      <c r="G25" s="32">
        <v>1035368.51730531</v>
      </c>
      <c r="H25" s="32">
        <v>-1.3780763789943799E-2</v>
      </c>
    </row>
    <row r="26" spans="1:8" ht="14.25" x14ac:dyDescent="0.2">
      <c r="A26" s="32">
        <v>25</v>
      </c>
      <c r="B26" s="33">
        <v>39</v>
      </c>
      <c r="C26" s="32">
        <v>90562.153999999995</v>
      </c>
      <c r="D26" s="32">
        <v>120397.05018780001</v>
      </c>
      <c r="E26" s="32">
        <v>89258.235587525502</v>
      </c>
      <c r="F26" s="32">
        <v>31138.8146002742</v>
      </c>
      <c r="G26" s="32">
        <v>89258.235587525502</v>
      </c>
      <c r="H26" s="32">
        <v>0.25863436480962598</v>
      </c>
    </row>
    <row r="27" spans="1:8" ht="14.25" x14ac:dyDescent="0.2">
      <c r="A27" s="32">
        <v>26</v>
      </c>
      <c r="B27" s="33">
        <v>42</v>
      </c>
      <c r="C27" s="32">
        <v>11904.346</v>
      </c>
      <c r="D27" s="32">
        <v>184264.1648</v>
      </c>
      <c r="E27" s="32">
        <v>171060.24979999999</v>
      </c>
      <c r="F27" s="32">
        <v>13203.915000000001</v>
      </c>
      <c r="G27" s="32">
        <v>171060.24979999999</v>
      </c>
      <c r="H27" s="32">
        <v>7.1657530450001006E-2</v>
      </c>
    </row>
    <row r="28" spans="1:8" ht="14.25" x14ac:dyDescent="0.2">
      <c r="A28" s="32">
        <v>27</v>
      </c>
      <c r="B28" s="33">
        <v>75</v>
      </c>
      <c r="C28" s="32">
        <v>337</v>
      </c>
      <c r="D28" s="32">
        <v>209731.623931624</v>
      </c>
      <c r="E28" s="32">
        <v>201121.25213675201</v>
      </c>
      <c r="F28" s="32">
        <v>8610.3717948717895</v>
      </c>
      <c r="G28" s="32">
        <v>201121.25213675201</v>
      </c>
      <c r="H28" s="32">
        <v>4.1054236998035697E-2</v>
      </c>
    </row>
    <row r="29" spans="1:8" ht="14.25" x14ac:dyDescent="0.2">
      <c r="A29" s="32">
        <v>28</v>
      </c>
      <c r="B29" s="33">
        <v>76</v>
      </c>
      <c r="C29" s="32">
        <v>3422</v>
      </c>
      <c r="D29" s="32">
        <v>515965.78388034197</v>
      </c>
      <c r="E29" s="32">
        <v>496790.24608888902</v>
      </c>
      <c r="F29" s="32">
        <v>19175.537791453</v>
      </c>
      <c r="G29" s="32">
        <v>496790.24608888902</v>
      </c>
      <c r="H29" s="32">
        <v>3.7164359324842397E-2</v>
      </c>
    </row>
    <row r="30" spans="1:8" ht="14.25" x14ac:dyDescent="0.2">
      <c r="A30" s="32">
        <v>29</v>
      </c>
      <c r="B30" s="33">
        <v>99</v>
      </c>
      <c r="C30" s="32">
        <v>314</v>
      </c>
      <c r="D30" s="32">
        <v>10436.9313970199</v>
      </c>
      <c r="E30" s="32">
        <v>8600.7367370092998</v>
      </c>
      <c r="F30" s="32">
        <v>1836.19466001059</v>
      </c>
      <c r="G30" s="32">
        <v>8600.7367370092998</v>
      </c>
      <c r="H30" s="32">
        <v>0.17593242593650499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2014-06-27T03:57:58Z</dcterms:modified>
</cp:coreProperties>
</file>