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<sst xmlns="http://schemas.openxmlformats.org/spreadsheetml/2006/main" count="116" uniqueCount="73">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</sst>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20973138.4619</v>
      </c>
      <c r="F3" s="25">
        <f>RA!I7</f>
        <v>1261989.8838</v>
      </c>
      <c r="G3" s="16">
        <f>E3-F3</f>
        <v>19711148.5781</v>
      </c>
      <c r="H3" s="27">
        <f>RA!J7</f>
        <v>6.0171723277970202</v>
      </c>
      <c r="I3" s="20">
        <f>SUM(I4:I40)</f>
        <v>20973141.478305358</v>
      </c>
      <c r="J3" s="21">
        <f>SUM(J4:J40)</f>
        <v>19711148.894423094</v>
      </c>
      <c r="K3" s="22">
        <f>E3-I3</f>
        <v>-3.0164053589105606</v>
      </c>
      <c r="L3" s="22">
        <f>G3-J3</f>
        <v>-0.31632309406995773</v>
      </c>
    </row>
    <row r="4" spans="1:12" x14ac:dyDescent="0.15">
      <c r="A4" s="39">
        <f>RA!A8</f>
        <v>41817</v>
      </c>
      <c r="B4" s="12">
        <v>12</v>
      </c>
      <c r="C4" s="36" t="s">
        <v>6</v>
      </c>
      <c r="D4" s="36"/>
      <c r="E4" s="15">
        <f>VLOOKUP(C4,RA!B8:D39,3,0)</f>
        <v>617045.89309999999</v>
      </c>
      <c r="F4" s="25">
        <f>VLOOKUP(C4,RA!B8:I43,8,0)</f>
        <v>74057.129300000001</v>
      </c>
      <c r="G4" s="16">
        <f t="shared" ref="G4:G40" si="0">E4-F4</f>
        <v>542988.76379999996</v>
      </c>
      <c r="H4" s="27">
        <f>RA!J8</f>
        <v>12.001883511118001</v>
      </c>
      <c r="I4" s="20">
        <f>VLOOKUP(B4,RMS!B:D,3,FALSE)</f>
        <v>617046.39711623895</v>
      </c>
      <c r="J4" s="21">
        <f>VLOOKUP(B4,RMS!B:E,4,FALSE)</f>
        <v>542988.772</v>
      </c>
      <c r="K4" s="22">
        <f t="shared" ref="K4:K40" si="1">E4-I4</f>
        <v>-0.50401623896323144</v>
      </c>
      <c r="L4" s="22">
        <f t="shared" ref="L4:L40" si="2">G4-J4</f>
        <v>-8.2000000402331352E-3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96427.664799999999</v>
      </c>
      <c r="F5" s="25">
        <f>VLOOKUP(C5,RA!B9:I44,8,0)</f>
        <v>21472.229800000001</v>
      </c>
      <c r="G5" s="16">
        <f t="shared" si="0"/>
        <v>74955.434999999998</v>
      </c>
      <c r="H5" s="27">
        <f>RA!J9</f>
        <v>22.267706933000401</v>
      </c>
      <c r="I5" s="20">
        <f>VLOOKUP(B5,RMS!B:D,3,FALSE)</f>
        <v>96427.688278103</v>
      </c>
      <c r="J5" s="21">
        <f>VLOOKUP(B5,RMS!B:E,4,FALSE)</f>
        <v>74955.440633809805</v>
      </c>
      <c r="K5" s="22">
        <f t="shared" si="1"/>
        <v>-2.3478103001252748E-2</v>
      </c>
      <c r="L5" s="22">
        <f t="shared" si="2"/>
        <v>-5.6338098074775189E-3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151799.791</v>
      </c>
      <c r="F6" s="25">
        <f>VLOOKUP(C6,RA!B10:I45,8,0)</f>
        <v>39776.828800000003</v>
      </c>
      <c r="G6" s="16">
        <f t="shared" si="0"/>
        <v>112022.96219999999</v>
      </c>
      <c r="H6" s="27">
        <f>RA!J10</f>
        <v>26.203480609535202</v>
      </c>
      <c r="I6" s="20">
        <f>VLOOKUP(B6,RMS!B:D,3,FALSE)</f>
        <v>151801.85539914499</v>
      </c>
      <c r="J6" s="21">
        <f>VLOOKUP(B6,RMS!B:E,4,FALSE)</f>
        <v>112022.962708547</v>
      </c>
      <c r="K6" s="22">
        <f t="shared" si="1"/>
        <v>-2.0643991449906025</v>
      </c>
      <c r="L6" s="22">
        <f t="shared" si="2"/>
        <v>-5.0854700384661555E-4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66765.226500000004</v>
      </c>
      <c r="F7" s="25">
        <f>VLOOKUP(C7,RA!B11:I46,8,0)</f>
        <v>7898.8145000000004</v>
      </c>
      <c r="G7" s="16">
        <f t="shared" si="0"/>
        <v>58866.412000000004</v>
      </c>
      <c r="H7" s="27">
        <f>RA!J11</f>
        <v>11.830731226531499</v>
      </c>
      <c r="I7" s="20">
        <f>VLOOKUP(B7,RMS!B:D,3,FALSE)</f>
        <v>66765.251194871802</v>
      </c>
      <c r="J7" s="21">
        <f>VLOOKUP(B7,RMS!B:E,4,FALSE)</f>
        <v>58866.412105982898</v>
      </c>
      <c r="K7" s="22">
        <f t="shared" si="1"/>
        <v>-2.4694871797692031E-2</v>
      </c>
      <c r="L7" s="22">
        <f t="shared" si="2"/>
        <v>-1.0598289372865111E-4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168968.4963</v>
      </c>
      <c r="F8" s="25">
        <f>VLOOKUP(C8,RA!B12:I47,8,0)</f>
        <v>29555.014899999998</v>
      </c>
      <c r="G8" s="16">
        <f t="shared" si="0"/>
        <v>139413.48139999999</v>
      </c>
      <c r="H8" s="27">
        <f>RA!J12</f>
        <v>17.4914351178966</v>
      </c>
      <c r="I8" s="20">
        <f>VLOOKUP(B8,RMS!B:D,3,FALSE)</f>
        <v>168968.495005128</v>
      </c>
      <c r="J8" s="21">
        <f>VLOOKUP(B8,RMS!B:E,4,FALSE)</f>
        <v>139413.480347009</v>
      </c>
      <c r="K8" s="22">
        <f t="shared" si="1"/>
        <v>1.2948719959240407E-3</v>
      </c>
      <c r="L8" s="22">
        <f t="shared" si="2"/>
        <v>1.0529909923207015E-3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328194.62709999998</v>
      </c>
      <c r="F9" s="25">
        <f>VLOOKUP(C9,RA!B13:I48,8,0)</f>
        <v>66705.174700000003</v>
      </c>
      <c r="G9" s="16">
        <f t="shared" si="0"/>
        <v>261489.45239999998</v>
      </c>
      <c r="H9" s="27">
        <f>RA!J13</f>
        <v>20.324883222318899</v>
      </c>
      <c r="I9" s="20">
        <f>VLOOKUP(B9,RMS!B:D,3,FALSE)</f>
        <v>328194.79386239301</v>
      </c>
      <c r="J9" s="21">
        <f>VLOOKUP(B9,RMS!B:E,4,FALSE)</f>
        <v>261489.45193675201</v>
      </c>
      <c r="K9" s="22">
        <f t="shared" si="1"/>
        <v>-0.16676239302614704</v>
      </c>
      <c r="L9" s="22">
        <f t="shared" si="2"/>
        <v>4.6324796858243644E-4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176582.97089999999</v>
      </c>
      <c r="F10" s="25">
        <f>VLOOKUP(C10,RA!B14:I49,8,0)</f>
        <v>31447.6646</v>
      </c>
      <c r="G10" s="16">
        <f t="shared" si="0"/>
        <v>145135.3063</v>
      </c>
      <c r="H10" s="27">
        <f>RA!J14</f>
        <v>17.809001875842799</v>
      </c>
      <c r="I10" s="20">
        <f>VLOOKUP(B10,RMS!B:D,3,FALSE)</f>
        <v>176582.97524871799</v>
      </c>
      <c r="J10" s="21">
        <f>VLOOKUP(B10,RMS!B:E,4,FALSE)</f>
        <v>145135.30586153801</v>
      </c>
      <c r="K10" s="22">
        <f t="shared" si="1"/>
        <v>-4.3487180082593113E-3</v>
      </c>
      <c r="L10" s="22">
        <f t="shared" si="2"/>
        <v>4.3846198241226375E-4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151715.0086</v>
      </c>
      <c r="F11" s="25">
        <f>VLOOKUP(C11,RA!B15:I50,8,0)</f>
        <v>22939.617699999999</v>
      </c>
      <c r="G11" s="16">
        <f t="shared" si="0"/>
        <v>128775.3909</v>
      </c>
      <c r="H11" s="27">
        <f>RA!J15</f>
        <v>15.120203275656699</v>
      </c>
      <c r="I11" s="20">
        <f>VLOOKUP(B11,RMS!B:D,3,FALSE)</f>
        <v>151715.086834188</v>
      </c>
      <c r="J11" s="21">
        <f>VLOOKUP(B11,RMS!B:E,4,FALSE)</f>
        <v>128775.391167521</v>
      </c>
      <c r="K11" s="22">
        <f t="shared" si="1"/>
        <v>-7.8234187996713445E-2</v>
      </c>
      <c r="L11" s="22">
        <f t="shared" si="2"/>
        <v>-2.6752099802251905E-4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896061.24080000003</v>
      </c>
      <c r="F12" s="25">
        <f>VLOOKUP(C12,RA!B16:I51,8,0)</f>
        <v>-18756.883300000001</v>
      </c>
      <c r="G12" s="16">
        <f t="shared" si="0"/>
        <v>914818.12410000002</v>
      </c>
      <c r="H12" s="27">
        <f>RA!J16</f>
        <v>-2.0932590816286099</v>
      </c>
      <c r="I12" s="20">
        <f>VLOOKUP(B12,RMS!B:D,3,FALSE)</f>
        <v>896060.99309999996</v>
      </c>
      <c r="J12" s="21">
        <f>VLOOKUP(B12,RMS!B:E,4,FALSE)</f>
        <v>914818.12410000002</v>
      </c>
      <c r="K12" s="22">
        <f t="shared" si="1"/>
        <v>0.24770000006537884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1159164.9146</v>
      </c>
      <c r="F13" s="25">
        <f>VLOOKUP(C13,RA!B17:I52,8,0)</f>
        <v>56747.643799999998</v>
      </c>
      <c r="G13" s="16">
        <f t="shared" si="0"/>
        <v>1102417.2708000001</v>
      </c>
      <c r="H13" s="27">
        <f>RA!J17</f>
        <v>4.8955625800304903</v>
      </c>
      <c r="I13" s="20">
        <f>VLOOKUP(B13,RMS!B:D,3,FALSE)</f>
        <v>1159164.9821786301</v>
      </c>
      <c r="J13" s="21">
        <f>VLOOKUP(B13,RMS!B:E,4,FALSE)</f>
        <v>1102417.2707811999</v>
      </c>
      <c r="K13" s="22">
        <f t="shared" si="1"/>
        <v>-6.7578630056232214E-2</v>
      </c>
      <c r="L13" s="22">
        <f t="shared" si="2"/>
        <v>1.8800143152475357E-5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2042832.4382</v>
      </c>
      <c r="F14" s="25">
        <f>VLOOKUP(C14,RA!B18:I53,8,0)</f>
        <v>256385.99530000001</v>
      </c>
      <c r="G14" s="16">
        <f t="shared" si="0"/>
        <v>1786446.4428999999</v>
      </c>
      <c r="H14" s="27">
        <f>RA!J18</f>
        <v>12.550515182043499</v>
      </c>
      <c r="I14" s="20">
        <f>VLOOKUP(B14,RMS!B:D,3,FALSE)</f>
        <v>2042832.8157427399</v>
      </c>
      <c r="J14" s="21">
        <f>VLOOKUP(B14,RMS!B:E,4,FALSE)</f>
        <v>1786446.2372999999</v>
      </c>
      <c r="K14" s="22">
        <f t="shared" si="1"/>
        <v>-0.37754273996688426</v>
      </c>
      <c r="L14" s="22">
        <f t="shared" si="2"/>
        <v>0.20559999998658895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1127213.6284</v>
      </c>
      <c r="F15" s="25">
        <f>VLOOKUP(C15,RA!B19:I54,8,0)</f>
        <v>-52117.816400000003</v>
      </c>
      <c r="G15" s="16">
        <f t="shared" si="0"/>
        <v>1179331.4447999999</v>
      </c>
      <c r="H15" s="27">
        <f>RA!J19</f>
        <v>-4.6235970792845702</v>
      </c>
      <c r="I15" s="20">
        <f>VLOOKUP(B15,RMS!B:D,3,FALSE)</f>
        <v>1127213.6665487201</v>
      </c>
      <c r="J15" s="21">
        <f>VLOOKUP(B15,RMS!B:E,4,FALSE)</f>
        <v>1179331.4471717901</v>
      </c>
      <c r="K15" s="22">
        <f t="shared" si="1"/>
        <v>-3.8148720050230622E-2</v>
      </c>
      <c r="L15" s="22">
        <f t="shared" si="2"/>
        <v>-2.3717901203781366E-3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1436670.1791000001</v>
      </c>
      <c r="F16" s="25">
        <f>VLOOKUP(C16,RA!B20:I55,8,0)</f>
        <v>92857.833899999998</v>
      </c>
      <c r="G16" s="16">
        <f t="shared" si="0"/>
        <v>1343812.3452000001</v>
      </c>
      <c r="H16" s="27">
        <f>RA!J20</f>
        <v>6.4634065111709003</v>
      </c>
      <c r="I16" s="20">
        <f>VLOOKUP(B16,RMS!B:D,3,FALSE)</f>
        <v>1436670.1188999999</v>
      </c>
      <c r="J16" s="21">
        <f>VLOOKUP(B16,RMS!B:E,4,FALSE)</f>
        <v>1343812.3452000001</v>
      </c>
      <c r="K16" s="22">
        <f t="shared" si="1"/>
        <v>6.0200000181794167E-2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498124.51079999999</v>
      </c>
      <c r="F17" s="25">
        <f>VLOOKUP(C17,RA!B21:I56,8,0)</f>
        <v>10230.0434</v>
      </c>
      <c r="G17" s="16">
        <f t="shared" si="0"/>
        <v>487894.46739999996</v>
      </c>
      <c r="H17" s="27">
        <f>RA!J21</f>
        <v>2.05371210976354</v>
      </c>
      <c r="I17" s="20">
        <f>VLOOKUP(B17,RMS!B:D,3,FALSE)</f>
        <v>498124.55661884899</v>
      </c>
      <c r="J17" s="21">
        <f>VLOOKUP(B17,RMS!B:E,4,FALSE)</f>
        <v>487894.46721413702</v>
      </c>
      <c r="K17" s="22">
        <f t="shared" si="1"/>
        <v>-4.5818849001079798E-2</v>
      </c>
      <c r="L17" s="22">
        <f t="shared" si="2"/>
        <v>1.8586294027045369E-4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1169617.7409999999</v>
      </c>
      <c r="F18" s="25">
        <f>VLOOKUP(C18,RA!B22:I57,8,0)</f>
        <v>155991.27110000001</v>
      </c>
      <c r="G18" s="16">
        <f t="shared" si="0"/>
        <v>1013626.4698999999</v>
      </c>
      <c r="H18" s="27">
        <f>RA!J22</f>
        <v>13.3369446813136</v>
      </c>
      <c r="I18" s="20">
        <f>VLOOKUP(B18,RMS!B:D,3,FALSE)</f>
        <v>1169617.65366667</v>
      </c>
      <c r="J18" s="21">
        <f>VLOOKUP(B18,RMS!B:E,4,FALSE)</f>
        <v>1013626.4685</v>
      </c>
      <c r="K18" s="22">
        <f t="shared" si="1"/>
        <v>8.7333329953253269E-2</v>
      </c>
      <c r="L18" s="22">
        <f t="shared" si="2"/>
        <v>1.39999995008111E-3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3428204.4127000002</v>
      </c>
      <c r="F19" s="25">
        <f>VLOOKUP(C19,RA!B23:I58,8,0)</f>
        <v>18810.083999999999</v>
      </c>
      <c r="G19" s="16">
        <f t="shared" si="0"/>
        <v>3409394.3287000004</v>
      </c>
      <c r="H19" s="27">
        <f>RA!J23</f>
        <v>0.54868618482366005</v>
      </c>
      <c r="I19" s="20">
        <f>VLOOKUP(B19,RMS!B:D,3,FALSE)</f>
        <v>3428205.07938632</v>
      </c>
      <c r="J19" s="21">
        <f>VLOOKUP(B19,RMS!B:E,4,FALSE)</f>
        <v>3409394.3589256401</v>
      </c>
      <c r="K19" s="22">
        <f t="shared" si="1"/>
        <v>-0.66668631974607706</v>
      </c>
      <c r="L19" s="22">
        <f t="shared" si="2"/>
        <v>-3.0225639697164297E-2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293308.60940000002</v>
      </c>
      <c r="F20" s="25">
        <f>VLOOKUP(C20,RA!B24:I59,8,0)</f>
        <v>54182.285600000003</v>
      </c>
      <c r="G20" s="16">
        <f t="shared" si="0"/>
        <v>239126.32380000001</v>
      </c>
      <c r="H20" s="27">
        <f>RA!J24</f>
        <v>18.472790727431001</v>
      </c>
      <c r="I20" s="20">
        <f>VLOOKUP(B20,RMS!B:D,3,FALSE)</f>
        <v>293308.59627435898</v>
      </c>
      <c r="J20" s="21">
        <f>VLOOKUP(B20,RMS!B:E,4,FALSE)</f>
        <v>239126.323626214</v>
      </c>
      <c r="K20" s="22">
        <f t="shared" si="1"/>
        <v>1.3125641038641334E-2</v>
      </c>
      <c r="L20" s="22">
        <f t="shared" si="2"/>
        <v>1.7378601478412747E-4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295720.31880000001</v>
      </c>
      <c r="F21" s="25">
        <f>VLOOKUP(C21,RA!B25:I60,8,0)</f>
        <v>14881.6423</v>
      </c>
      <c r="G21" s="16">
        <f t="shared" si="0"/>
        <v>280838.6765</v>
      </c>
      <c r="H21" s="27">
        <f>RA!J25</f>
        <v>5.03233675669905</v>
      </c>
      <c r="I21" s="20">
        <f>VLOOKUP(B21,RMS!B:D,3,FALSE)</f>
        <v>295720.32527171902</v>
      </c>
      <c r="J21" s="21">
        <f>VLOOKUP(B21,RMS!B:E,4,FALSE)</f>
        <v>280838.67582921899</v>
      </c>
      <c r="K21" s="22">
        <f t="shared" si="1"/>
        <v>-6.471719010733068E-3</v>
      </c>
      <c r="L21" s="22">
        <f t="shared" si="2"/>
        <v>6.7078100983053446E-4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629035.49750000006</v>
      </c>
      <c r="F22" s="25">
        <f>VLOOKUP(C22,RA!B26:I61,8,0)</f>
        <v>108018.1373</v>
      </c>
      <c r="G22" s="16">
        <f t="shared" si="0"/>
        <v>521017.36020000005</v>
      </c>
      <c r="H22" s="27">
        <f>RA!J26</f>
        <v>17.172025701140999</v>
      </c>
      <c r="I22" s="20">
        <f>VLOOKUP(B22,RMS!B:D,3,FALSE)</f>
        <v>629035.49277673406</v>
      </c>
      <c r="J22" s="21">
        <f>VLOOKUP(B22,RMS!B:E,4,FALSE)</f>
        <v>521017.47873428499</v>
      </c>
      <c r="K22" s="22">
        <f t="shared" si="1"/>
        <v>4.7232659999281168E-3</v>
      </c>
      <c r="L22" s="22">
        <f t="shared" si="2"/>
        <v>-0.11853428493486717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269396.2366</v>
      </c>
      <c r="F23" s="25">
        <f>VLOOKUP(C23,RA!B27:I62,8,0)</f>
        <v>80645.832699999999</v>
      </c>
      <c r="G23" s="16">
        <f t="shared" si="0"/>
        <v>188750.4039</v>
      </c>
      <c r="H23" s="27">
        <f>RA!J27</f>
        <v>29.935768115329299</v>
      </c>
      <c r="I23" s="20">
        <f>VLOOKUP(B23,RMS!B:D,3,FALSE)</f>
        <v>269396.115401324</v>
      </c>
      <c r="J23" s="21">
        <f>VLOOKUP(B23,RMS!B:E,4,FALSE)</f>
        <v>188750.41310001101</v>
      </c>
      <c r="K23" s="22">
        <f t="shared" si="1"/>
        <v>0.12119867600267753</v>
      </c>
      <c r="L23" s="22">
        <f t="shared" si="2"/>
        <v>-9.2000110016670078E-3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1083490.3507000001</v>
      </c>
      <c r="F24" s="25">
        <f>VLOOKUP(C24,RA!B28:I63,8,0)</f>
        <v>-17477.5206</v>
      </c>
      <c r="G24" s="16">
        <f t="shared" si="0"/>
        <v>1100967.8713</v>
      </c>
      <c r="H24" s="27">
        <f>RA!J28</f>
        <v>-1.61307579607963</v>
      </c>
      <c r="I24" s="20">
        <f>VLOOKUP(B24,RMS!B:D,3,FALSE)</f>
        <v>1083490.35046549</v>
      </c>
      <c r="J24" s="21">
        <f>VLOOKUP(B24,RMS!B:E,4,FALSE)</f>
        <v>1100967.91444779</v>
      </c>
      <c r="K24" s="22">
        <f t="shared" si="1"/>
        <v>2.3451005108654499E-4</v>
      </c>
      <c r="L24" s="22">
        <f t="shared" si="2"/>
        <v>-4.314779001288116E-2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488132.09480000002</v>
      </c>
      <c r="F25" s="25">
        <f>VLOOKUP(C25,RA!B29:I64,8,0)</f>
        <v>84383.936300000001</v>
      </c>
      <c r="G25" s="16">
        <f t="shared" si="0"/>
        <v>403748.15850000002</v>
      </c>
      <c r="H25" s="27">
        <f>RA!J29</f>
        <v>17.28711084539</v>
      </c>
      <c r="I25" s="20">
        <f>VLOOKUP(B25,RMS!B:D,3,FALSE)</f>
        <v>488132.09347610601</v>
      </c>
      <c r="J25" s="21">
        <f>VLOOKUP(B25,RMS!B:E,4,FALSE)</f>
        <v>403748.15672615397</v>
      </c>
      <c r="K25" s="22">
        <f t="shared" si="1"/>
        <v>1.3238940155133605E-3</v>
      </c>
      <c r="L25" s="22">
        <f t="shared" si="2"/>
        <v>1.7738460446707904E-3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1372929.3566000001</v>
      </c>
      <c r="F26" s="25">
        <f>VLOOKUP(C26,RA!B30:I65,8,0)</f>
        <v>123854.60649999999</v>
      </c>
      <c r="G26" s="16">
        <f t="shared" si="0"/>
        <v>1249074.7501000001</v>
      </c>
      <c r="H26" s="27">
        <f>RA!J30</f>
        <v>9.0211929626678309</v>
      </c>
      <c r="I26" s="20">
        <f>VLOOKUP(B26,RMS!B:D,3,FALSE)</f>
        <v>1372929.3494831901</v>
      </c>
      <c r="J26" s="21">
        <f>VLOOKUP(B26,RMS!B:E,4,FALSE)</f>
        <v>1249074.7184882399</v>
      </c>
      <c r="K26" s="22">
        <f t="shared" si="1"/>
        <v>7.1168099530041218E-3</v>
      </c>
      <c r="L26" s="22">
        <f t="shared" si="2"/>
        <v>3.1611760146915913E-2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1710954.6576</v>
      </c>
      <c r="F27" s="25">
        <f>VLOOKUP(C27,RA!B31:I66,8,0)</f>
        <v>-86132.902400000006</v>
      </c>
      <c r="G27" s="16">
        <f t="shared" si="0"/>
        <v>1797087.56</v>
      </c>
      <c r="H27" s="27">
        <f>RA!J31</f>
        <v>-5.0342013458627202</v>
      </c>
      <c r="I27" s="20">
        <f>VLOOKUP(B27,RMS!B:D,3,FALSE)</f>
        <v>1710954.35300265</v>
      </c>
      <c r="J27" s="21">
        <f>VLOOKUP(B27,RMS!B:E,4,FALSE)</f>
        <v>1797087.92041239</v>
      </c>
      <c r="K27" s="22">
        <f t="shared" si="1"/>
        <v>0.30459735007025301</v>
      </c>
      <c r="L27" s="22">
        <f t="shared" si="2"/>
        <v>-0.36041238997131586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137062.1336</v>
      </c>
      <c r="F28" s="25">
        <f>VLOOKUP(C28,RA!B32:I67,8,0)</f>
        <v>35118.216200000003</v>
      </c>
      <c r="G28" s="16">
        <f t="shared" si="0"/>
        <v>101943.91740000001</v>
      </c>
      <c r="H28" s="27">
        <f>RA!J32</f>
        <v>25.622114057036701</v>
      </c>
      <c r="I28" s="20">
        <f>VLOOKUP(B28,RMS!B:D,3,FALSE)</f>
        <v>137061.949855124</v>
      </c>
      <c r="J28" s="21">
        <f>VLOOKUP(B28,RMS!B:E,4,FALSE)</f>
        <v>101943.90577506</v>
      </c>
      <c r="K28" s="22">
        <f t="shared" si="1"/>
        <v>0.18374487600522116</v>
      </c>
      <c r="L28" s="22">
        <f t="shared" si="2"/>
        <v>1.1624940001638606E-2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212572.63519999999</v>
      </c>
      <c r="F31" s="25">
        <f>VLOOKUP(C31,RA!B35:I70,8,0)</f>
        <v>15913.2719</v>
      </c>
      <c r="G31" s="16">
        <f t="shared" si="0"/>
        <v>196659.3633</v>
      </c>
      <c r="H31" s="27">
        <f>RA!J35</f>
        <v>7.4860397176842302</v>
      </c>
      <c r="I31" s="20">
        <f>VLOOKUP(B31,RMS!B:D,3,FALSE)</f>
        <v>212572.63529999999</v>
      </c>
      <c r="J31" s="21">
        <f>VLOOKUP(B31,RMS!B:E,4,FALSE)</f>
        <v>196659.35920000001</v>
      </c>
      <c r="K31" s="22">
        <f t="shared" si="1"/>
        <v>-1.0000000474974513E-4</v>
      </c>
      <c r="L31" s="22">
        <f t="shared" si="2"/>
        <v>4.0999999910127372E-3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312423.0846</v>
      </c>
      <c r="F35" s="25">
        <f>VLOOKUP(C35,RA!B8:I74,8,0)</f>
        <v>13935.9082</v>
      </c>
      <c r="G35" s="16">
        <f t="shared" si="0"/>
        <v>298487.1764</v>
      </c>
      <c r="H35" s="27">
        <f>RA!J39</f>
        <v>4.4605885054372196</v>
      </c>
      <c r="I35" s="20">
        <f>VLOOKUP(B35,RMS!B:D,3,FALSE)</f>
        <v>312423.08547008497</v>
      </c>
      <c r="J35" s="21">
        <f>VLOOKUP(B35,RMS!B:E,4,FALSE)</f>
        <v>298487.174871795</v>
      </c>
      <c r="K35" s="22">
        <f t="shared" si="1"/>
        <v>-8.7008497212082148E-4</v>
      </c>
      <c r="L35" s="22">
        <f t="shared" si="2"/>
        <v>1.528205000795424E-3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645467.18720000004</v>
      </c>
      <c r="F36" s="25">
        <f>VLOOKUP(C36,RA!B8:I75,8,0)</f>
        <v>20138.138800000001</v>
      </c>
      <c r="G36" s="16">
        <f t="shared" si="0"/>
        <v>625329.04840000009</v>
      </c>
      <c r="H36" s="27">
        <f>RA!J40</f>
        <v>3.11993222883383</v>
      </c>
      <c r="I36" s="20">
        <f>VLOOKUP(B36,RMS!B:D,3,FALSE)</f>
        <v>645467.16704358999</v>
      </c>
      <c r="J36" s="21">
        <f>VLOOKUP(B36,RMS!B:E,4,FALSE)</f>
        <v>625329.04661282105</v>
      </c>
      <c r="K36" s="22">
        <f t="shared" si="1"/>
        <v>2.0156410057097673E-2</v>
      </c>
      <c r="L36" s="22">
        <f t="shared" si="2"/>
        <v>1.7871790332719684E-3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7257.5554000000002</v>
      </c>
      <c r="F40" s="25">
        <f>VLOOKUP(C40,RA!B8:I78,8,0)</f>
        <v>527.68489999999997</v>
      </c>
      <c r="G40" s="16">
        <f t="shared" si="0"/>
        <v>6729.8705</v>
      </c>
      <c r="H40" s="27">
        <f>RA!J43</f>
        <v>0</v>
      </c>
      <c r="I40" s="20">
        <f>VLOOKUP(B40,RMS!B:D,3,FALSE)</f>
        <v>7257.55540428107</v>
      </c>
      <c r="J40" s="21">
        <f>VLOOKUP(B40,RMS!B:E,4,FALSE)</f>
        <v>6729.8706451856897</v>
      </c>
      <c r="K40" s="22">
        <f t="shared" si="1"/>
        <v>-4.2810697777895257E-6</v>
      </c>
      <c r="L40" s="22">
        <f t="shared" si="2"/>
        <v>-1.4518568968924228E-4</v>
      </c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20973138.4619</v>
      </c>
      <c r="E7" s="63">
        <v>22996139</v>
      </c>
      <c r="F7" s="64">
        <v>91.202868715917901</v>
      </c>
      <c r="G7" s="63">
        <v>14145443.8761</v>
      </c>
      <c r="H7" s="64">
        <v>48.267800187847101</v>
      </c>
      <c r="I7" s="63">
        <v>1261989.8838</v>
      </c>
      <c r="J7" s="64">
        <v>6.0171723277970202</v>
      </c>
      <c r="K7" s="63">
        <v>1123639.8008000001</v>
      </c>
      <c r="L7" s="64">
        <v>7.9434750202394904</v>
      </c>
      <c r="M7" s="64">
        <v>0.123126719880782</v>
      </c>
      <c r="N7" s="63">
        <v>450118192.91229999</v>
      </c>
      <c r="O7" s="63">
        <v>3616774864.6599998</v>
      </c>
      <c r="P7" s="63">
        <v>1087700</v>
      </c>
      <c r="Q7" s="63">
        <v>931245</v>
      </c>
      <c r="R7" s="64">
        <v>16.800627117461001</v>
      </c>
      <c r="S7" s="63">
        <v>19.282098429622099</v>
      </c>
      <c r="T7" s="63">
        <v>17.2373320683601</v>
      </c>
      <c r="U7" s="65">
        <v>10.604480465262901</v>
      </c>
      <c r="V7" s="53"/>
      <c r="W7" s="53"/>
    </row>
    <row r="8" spans="1:23" ht="14.25" thickBot="1" x14ac:dyDescent="0.2">
      <c r="A8" s="50">
        <v>41817</v>
      </c>
      <c r="B8" s="40" t="s">
        <v>6</v>
      </c>
      <c r="C8" s="41"/>
      <c r="D8" s="66">
        <v>617045.89309999999</v>
      </c>
      <c r="E8" s="66">
        <v>775250</v>
      </c>
      <c r="F8" s="67">
        <v>79.593149706546299</v>
      </c>
      <c r="G8" s="66">
        <v>626952.6605</v>
      </c>
      <c r="H8" s="67">
        <v>-1.5801460021079199</v>
      </c>
      <c r="I8" s="66">
        <v>74057.129300000001</v>
      </c>
      <c r="J8" s="67">
        <v>12.001883511118001</v>
      </c>
      <c r="K8" s="66">
        <v>32778.545299999998</v>
      </c>
      <c r="L8" s="67">
        <v>5.2282329057921002</v>
      </c>
      <c r="M8" s="67">
        <v>1.25931714242365</v>
      </c>
      <c r="N8" s="66">
        <v>15876746.726500001</v>
      </c>
      <c r="O8" s="66">
        <v>138452014.19479999</v>
      </c>
      <c r="P8" s="66">
        <v>29307</v>
      </c>
      <c r="Q8" s="66">
        <v>29263</v>
      </c>
      <c r="R8" s="67">
        <v>0.15036052352801499</v>
      </c>
      <c r="S8" s="66">
        <v>21.0545566963524</v>
      </c>
      <c r="T8" s="66">
        <v>21.1598512558521</v>
      </c>
      <c r="U8" s="68">
        <v>-0.50010342662752505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96427.664799999999</v>
      </c>
      <c r="E9" s="66">
        <v>114790</v>
      </c>
      <c r="F9" s="67">
        <v>84.003541075006495</v>
      </c>
      <c r="G9" s="66">
        <v>81325.805500000002</v>
      </c>
      <c r="H9" s="67">
        <v>18.569578508509199</v>
      </c>
      <c r="I9" s="66">
        <v>21472.229800000001</v>
      </c>
      <c r="J9" s="67">
        <v>22.267706933000401</v>
      </c>
      <c r="K9" s="66">
        <v>16405.311799999999</v>
      </c>
      <c r="L9" s="67">
        <v>20.1723323847066</v>
      </c>
      <c r="M9" s="67">
        <v>0.30885837841862901</v>
      </c>
      <c r="N9" s="66">
        <v>2552091.6474000001</v>
      </c>
      <c r="O9" s="66">
        <v>23134094.640000001</v>
      </c>
      <c r="P9" s="66">
        <v>5452</v>
      </c>
      <c r="Q9" s="66">
        <v>4782</v>
      </c>
      <c r="R9" s="67">
        <v>14.0108741112505</v>
      </c>
      <c r="S9" s="66">
        <v>17.686658987527501</v>
      </c>
      <c r="T9" s="66">
        <v>16.862773881221202</v>
      </c>
      <c r="U9" s="68">
        <v>4.65822915954484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151799.791</v>
      </c>
      <c r="E10" s="66">
        <v>159875</v>
      </c>
      <c r="F10" s="67">
        <v>94.949048318999203</v>
      </c>
      <c r="G10" s="66">
        <v>102027.0978</v>
      </c>
      <c r="H10" s="67">
        <v>48.783797905893202</v>
      </c>
      <c r="I10" s="66">
        <v>39776.828800000003</v>
      </c>
      <c r="J10" s="67">
        <v>26.203480609535202</v>
      </c>
      <c r="K10" s="66">
        <v>21924.656599999998</v>
      </c>
      <c r="L10" s="67">
        <v>21.489052489739599</v>
      </c>
      <c r="M10" s="67">
        <v>0.81425093791434799</v>
      </c>
      <c r="N10" s="66">
        <v>4891376.5097000003</v>
      </c>
      <c r="O10" s="66">
        <v>35005172.710199997</v>
      </c>
      <c r="P10" s="66">
        <v>89407</v>
      </c>
      <c r="Q10" s="66">
        <v>79347</v>
      </c>
      <c r="R10" s="67">
        <v>12.6784881596028</v>
      </c>
      <c r="S10" s="66">
        <v>1.6978512979967999</v>
      </c>
      <c r="T10" s="66">
        <v>1.6632930684209899</v>
      </c>
      <c r="U10" s="68">
        <v>2.0354096743682999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66765.226500000004</v>
      </c>
      <c r="E11" s="66">
        <v>71824</v>
      </c>
      <c r="F11" s="67">
        <v>92.956708760303002</v>
      </c>
      <c r="G11" s="66">
        <v>45434.186900000001</v>
      </c>
      <c r="H11" s="67">
        <v>46.949315164260199</v>
      </c>
      <c r="I11" s="66">
        <v>7898.8145000000004</v>
      </c>
      <c r="J11" s="67">
        <v>11.830731226531499</v>
      </c>
      <c r="K11" s="66">
        <v>11641.3747</v>
      </c>
      <c r="L11" s="67">
        <v>25.622500355563801</v>
      </c>
      <c r="M11" s="67">
        <v>-0.32148782222429501</v>
      </c>
      <c r="N11" s="66">
        <v>2077154.6188000001</v>
      </c>
      <c r="O11" s="66">
        <v>14876082.232999999</v>
      </c>
      <c r="P11" s="66">
        <v>3484</v>
      </c>
      <c r="Q11" s="66">
        <v>3257</v>
      </c>
      <c r="R11" s="67">
        <v>6.9696039299969303</v>
      </c>
      <c r="S11" s="66">
        <v>19.1633830367394</v>
      </c>
      <c r="T11" s="66">
        <v>21.067796960393</v>
      </c>
      <c r="U11" s="68">
        <v>-9.9377751830276502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168968.4963</v>
      </c>
      <c r="E12" s="66">
        <v>211422</v>
      </c>
      <c r="F12" s="67">
        <v>79.920016034282099</v>
      </c>
      <c r="G12" s="66">
        <v>155325.6121</v>
      </c>
      <c r="H12" s="67">
        <v>8.7834092623543505</v>
      </c>
      <c r="I12" s="66">
        <v>29555.014899999998</v>
      </c>
      <c r="J12" s="67">
        <v>17.4914351178966</v>
      </c>
      <c r="K12" s="66">
        <v>-3496.6880999999998</v>
      </c>
      <c r="L12" s="67">
        <v>-2.2511986611382602</v>
      </c>
      <c r="M12" s="67">
        <v>-9.4522880093308892</v>
      </c>
      <c r="N12" s="66">
        <v>6647549.9436999997</v>
      </c>
      <c r="O12" s="66">
        <v>44104939.964000002</v>
      </c>
      <c r="P12" s="66">
        <v>2228</v>
      </c>
      <c r="Q12" s="66">
        <v>2043</v>
      </c>
      <c r="R12" s="67">
        <v>9.0553108174253403</v>
      </c>
      <c r="S12" s="66">
        <v>75.838642863554796</v>
      </c>
      <c r="T12" s="66">
        <v>77.739161037689698</v>
      </c>
      <c r="U12" s="68">
        <v>-2.5060023523288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328194.62709999998</v>
      </c>
      <c r="E13" s="66">
        <v>345521</v>
      </c>
      <c r="F13" s="67">
        <v>94.985435646458598</v>
      </c>
      <c r="G13" s="66">
        <v>290038.35139999999</v>
      </c>
      <c r="H13" s="67">
        <v>13.1555966705168</v>
      </c>
      <c r="I13" s="66">
        <v>66705.174700000003</v>
      </c>
      <c r="J13" s="67">
        <v>20.324883222318899</v>
      </c>
      <c r="K13" s="66">
        <v>35286.880400000002</v>
      </c>
      <c r="L13" s="67">
        <v>12.166280848609199</v>
      </c>
      <c r="M13" s="67">
        <v>0.89036757978752901</v>
      </c>
      <c r="N13" s="66">
        <v>9118689.5962000005</v>
      </c>
      <c r="O13" s="66">
        <v>69518397.247999996</v>
      </c>
      <c r="P13" s="66">
        <v>12290</v>
      </c>
      <c r="Q13" s="66">
        <v>11423</v>
      </c>
      <c r="R13" s="67">
        <v>7.5899501006740699</v>
      </c>
      <c r="S13" s="66">
        <v>26.704200740439401</v>
      </c>
      <c r="T13" s="66">
        <v>27.435731235227198</v>
      </c>
      <c r="U13" s="68">
        <v>-2.7393835969784202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176582.97089999999</v>
      </c>
      <c r="E14" s="66">
        <v>182953</v>
      </c>
      <c r="F14" s="67">
        <v>96.518215552628305</v>
      </c>
      <c r="G14" s="66">
        <v>151017.576</v>
      </c>
      <c r="H14" s="67">
        <v>16.928754637142401</v>
      </c>
      <c r="I14" s="66">
        <v>31447.6646</v>
      </c>
      <c r="J14" s="67">
        <v>17.809001875842799</v>
      </c>
      <c r="K14" s="66">
        <v>19347.914400000001</v>
      </c>
      <c r="L14" s="67">
        <v>12.8116970967671</v>
      </c>
      <c r="M14" s="67">
        <v>0.62537749288367706</v>
      </c>
      <c r="N14" s="66">
        <v>4870565.1546999998</v>
      </c>
      <c r="O14" s="66">
        <v>32234978.370499998</v>
      </c>
      <c r="P14" s="66">
        <v>3302</v>
      </c>
      <c r="Q14" s="66">
        <v>3216</v>
      </c>
      <c r="R14" s="67">
        <v>2.6741293532338299</v>
      </c>
      <c r="S14" s="66">
        <v>53.477580526953403</v>
      </c>
      <c r="T14" s="66">
        <v>49.980129135572099</v>
      </c>
      <c r="U14" s="68">
        <v>6.5400329575839198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151715.0086</v>
      </c>
      <c r="E15" s="66">
        <v>118566</v>
      </c>
      <c r="F15" s="67">
        <v>127.958275222239</v>
      </c>
      <c r="G15" s="66">
        <v>90425.756599999993</v>
      </c>
      <c r="H15" s="67">
        <v>67.778533798853502</v>
      </c>
      <c r="I15" s="66">
        <v>22939.617699999999</v>
      </c>
      <c r="J15" s="67">
        <v>15.120203275656699</v>
      </c>
      <c r="K15" s="66">
        <v>10408.7968</v>
      </c>
      <c r="L15" s="67">
        <v>11.510876094787401</v>
      </c>
      <c r="M15" s="67">
        <v>1.2038683375969099</v>
      </c>
      <c r="N15" s="66">
        <v>4103144.9125000001</v>
      </c>
      <c r="O15" s="66">
        <v>25354739.1369</v>
      </c>
      <c r="P15" s="66">
        <v>6299</v>
      </c>
      <c r="Q15" s="66">
        <v>6210</v>
      </c>
      <c r="R15" s="67">
        <v>1.4331723027375201</v>
      </c>
      <c r="S15" s="66">
        <v>24.085570503254502</v>
      </c>
      <c r="T15" s="66">
        <v>25.337850547504001</v>
      </c>
      <c r="U15" s="68">
        <v>-5.1992957529502197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896061.24080000003</v>
      </c>
      <c r="E16" s="66">
        <v>934776</v>
      </c>
      <c r="F16" s="67">
        <v>95.858391828630602</v>
      </c>
      <c r="G16" s="66">
        <v>605692.86289999995</v>
      </c>
      <c r="H16" s="67">
        <v>47.939871127050097</v>
      </c>
      <c r="I16" s="66">
        <v>-18756.883300000001</v>
      </c>
      <c r="J16" s="67">
        <v>-2.0932590816286099</v>
      </c>
      <c r="K16" s="66">
        <v>45939.625800000002</v>
      </c>
      <c r="L16" s="67">
        <v>7.5846404364161399</v>
      </c>
      <c r="M16" s="67">
        <v>-1.40829421166073</v>
      </c>
      <c r="N16" s="66">
        <v>24054592.187399998</v>
      </c>
      <c r="O16" s="66">
        <v>182918021.54609999</v>
      </c>
      <c r="P16" s="66">
        <v>51597</v>
      </c>
      <c r="Q16" s="66">
        <v>48167</v>
      </c>
      <c r="R16" s="67">
        <v>7.1210579857578802</v>
      </c>
      <c r="S16" s="66">
        <v>17.366537604899499</v>
      </c>
      <c r="T16" s="66">
        <v>15.8598586355804</v>
      </c>
      <c r="U16" s="68">
        <v>8.6757591155882707</v>
      </c>
      <c r="V16" s="53"/>
      <c r="W16" s="53"/>
    </row>
    <row r="17" spans="1:23" ht="12" thickBot="1" x14ac:dyDescent="0.2">
      <c r="A17" s="51"/>
      <c r="B17" s="40" t="s">
        <v>15</v>
      </c>
      <c r="C17" s="41"/>
      <c r="D17" s="66">
        <v>1159164.9146</v>
      </c>
      <c r="E17" s="66">
        <v>1486805</v>
      </c>
      <c r="F17" s="67">
        <v>77.963479716573502</v>
      </c>
      <c r="G17" s="66">
        <v>503260.27429999999</v>
      </c>
      <c r="H17" s="67">
        <v>130.331097802686</v>
      </c>
      <c r="I17" s="66">
        <v>56747.643799999998</v>
      </c>
      <c r="J17" s="67">
        <v>4.8955625800304903</v>
      </c>
      <c r="K17" s="66">
        <v>40515.145700000001</v>
      </c>
      <c r="L17" s="67">
        <v>8.0505352337523099</v>
      </c>
      <c r="M17" s="67">
        <v>0.40065259101363698</v>
      </c>
      <c r="N17" s="66">
        <v>19521035.872499999</v>
      </c>
      <c r="O17" s="66">
        <v>188185959.75240001</v>
      </c>
      <c r="P17" s="66">
        <v>13555</v>
      </c>
      <c r="Q17" s="66">
        <v>13512</v>
      </c>
      <c r="R17" s="67">
        <v>0.31823564239195101</v>
      </c>
      <c r="S17" s="66">
        <v>85.515670571744806</v>
      </c>
      <c r="T17" s="66">
        <v>36.323544456779203</v>
      </c>
      <c r="U17" s="68">
        <v>57.524107319833298</v>
      </c>
      <c r="V17" s="35"/>
      <c r="W17" s="35"/>
    </row>
    <row r="18" spans="1:23" ht="12" thickBot="1" x14ac:dyDescent="0.2">
      <c r="A18" s="51"/>
      <c r="B18" s="40" t="s">
        <v>16</v>
      </c>
      <c r="C18" s="41"/>
      <c r="D18" s="66">
        <v>2042832.4382</v>
      </c>
      <c r="E18" s="66">
        <v>2079120</v>
      </c>
      <c r="F18" s="67">
        <v>98.254667272692302</v>
      </c>
      <c r="G18" s="66">
        <v>1417734.8137999999</v>
      </c>
      <c r="H18" s="67">
        <v>44.091293965232502</v>
      </c>
      <c r="I18" s="66">
        <v>256385.99530000001</v>
      </c>
      <c r="J18" s="67">
        <v>12.550515182043499</v>
      </c>
      <c r="K18" s="66">
        <v>165482.217</v>
      </c>
      <c r="L18" s="67">
        <v>11.672296919651201</v>
      </c>
      <c r="M18" s="67">
        <v>0.54932656782087996</v>
      </c>
      <c r="N18" s="66">
        <v>46047409.163800001</v>
      </c>
      <c r="O18" s="66">
        <v>456231718.6936</v>
      </c>
      <c r="P18" s="66">
        <v>94947</v>
      </c>
      <c r="Q18" s="66">
        <v>82136</v>
      </c>
      <c r="R18" s="67">
        <v>15.5973020356482</v>
      </c>
      <c r="S18" s="66">
        <v>21.515502735210202</v>
      </c>
      <c r="T18" s="66">
        <v>19.2141043184475</v>
      </c>
      <c r="U18" s="68">
        <v>10.6964659161623</v>
      </c>
      <c r="V18" s="35"/>
      <c r="W18" s="35"/>
    </row>
    <row r="19" spans="1:23" ht="12" thickBot="1" x14ac:dyDescent="0.2">
      <c r="A19" s="51"/>
      <c r="B19" s="40" t="s">
        <v>17</v>
      </c>
      <c r="C19" s="41"/>
      <c r="D19" s="66">
        <v>1127213.6284</v>
      </c>
      <c r="E19" s="66">
        <v>517907</v>
      </c>
      <c r="F19" s="67">
        <v>217.64788434989299</v>
      </c>
      <c r="G19" s="66">
        <v>356064.5919</v>
      </c>
      <c r="H19" s="67">
        <v>216.57560286606</v>
      </c>
      <c r="I19" s="66">
        <v>-52117.816400000003</v>
      </c>
      <c r="J19" s="67">
        <v>-4.6235970792845702</v>
      </c>
      <c r="K19" s="66">
        <v>49882.077899999997</v>
      </c>
      <c r="L19" s="67">
        <v>14.009277820584099</v>
      </c>
      <c r="M19" s="67">
        <v>-2.0448204764942202</v>
      </c>
      <c r="N19" s="66">
        <v>15520019.6734</v>
      </c>
      <c r="O19" s="66">
        <v>145917302.6803</v>
      </c>
      <c r="P19" s="66">
        <v>12849</v>
      </c>
      <c r="Q19" s="66">
        <v>9380</v>
      </c>
      <c r="R19" s="67">
        <v>36.982942430703602</v>
      </c>
      <c r="S19" s="66">
        <v>87.727731994707796</v>
      </c>
      <c r="T19" s="66">
        <v>45.725094712153499</v>
      </c>
      <c r="U19" s="68">
        <v>47.878403245496102</v>
      </c>
      <c r="V19" s="35"/>
      <c r="W19" s="35"/>
    </row>
    <row r="20" spans="1:23" ht="12" thickBot="1" x14ac:dyDescent="0.2">
      <c r="A20" s="51"/>
      <c r="B20" s="40" t="s">
        <v>18</v>
      </c>
      <c r="C20" s="41"/>
      <c r="D20" s="66">
        <v>1436670.1791000001</v>
      </c>
      <c r="E20" s="66">
        <v>1466028</v>
      </c>
      <c r="F20" s="67">
        <v>97.997458377329806</v>
      </c>
      <c r="G20" s="66">
        <v>1271699.1009</v>
      </c>
      <c r="H20" s="67">
        <v>12.972493106525601</v>
      </c>
      <c r="I20" s="66">
        <v>92857.833899999998</v>
      </c>
      <c r="J20" s="67">
        <v>6.4634065111709003</v>
      </c>
      <c r="K20" s="66">
        <v>-55455.842299999997</v>
      </c>
      <c r="L20" s="67">
        <v>-4.3607675951609197</v>
      </c>
      <c r="M20" s="67">
        <v>-2.6744463711806201</v>
      </c>
      <c r="N20" s="66">
        <v>23927311.809599999</v>
      </c>
      <c r="O20" s="66">
        <v>207485657.9048</v>
      </c>
      <c r="P20" s="66">
        <v>51492</v>
      </c>
      <c r="Q20" s="66">
        <v>40109</v>
      </c>
      <c r="R20" s="67">
        <v>28.380164052955699</v>
      </c>
      <c r="S20" s="66">
        <v>27.9008424434864</v>
      </c>
      <c r="T20" s="66">
        <v>22.950793497718699</v>
      </c>
      <c r="U20" s="68">
        <v>17.7415752079675</v>
      </c>
      <c r="V20" s="35"/>
      <c r="W20" s="35"/>
    </row>
    <row r="21" spans="1:23" ht="12" thickBot="1" x14ac:dyDescent="0.2">
      <c r="A21" s="51"/>
      <c r="B21" s="40" t="s">
        <v>19</v>
      </c>
      <c r="C21" s="41"/>
      <c r="D21" s="66">
        <v>498124.51079999999</v>
      </c>
      <c r="E21" s="66">
        <v>425470</v>
      </c>
      <c r="F21" s="67">
        <v>117.07629463887</v>
      </c>
      <c r="G21" s="66">
        <v>316751.66499999998</v>
      </c>
      <c r="H21" s="67">
        <v>57.260265956297403</v>
      </c>
      <c r="I21" s="66">
        <v>10230.0434</v>
      </c>
      <c r="J21" s="67">
        <v>2.05371210976354</v>
      </c>
      <c r="K21" s="66">
        <v>25827.928800000002</v>
      </c>
      <c r="L21" s="67">
        <v>8.1539993799243309</v>
      </c>
      <c r="M21" s="67">
        <v>-0.60391545604694397</v>
      </c>
      <c r="N21" s="66">
        <v>8831910.1885000002</v>
      </c>
      <c r="O21" s="66">
        <v>83946487.346100003</v>
      </c>
      <c r="P21" s="66">
        <v>48005</v>
      </c>
      <c r="Q21" s="66">
        <v>40391</v>
      </c>
      <c r="R21" s="67">
        <v>18.850734074422501</v>
      </c>
      <c r="S21" s="66">
        <v>10.376513088219999</v>
      </c>
      <c r="T21" s="66">
        <v>10.503115332623601</v>
      </c>
      <c r="U21" s="68">
        <v>-1.22008465972401</v>
      </c>
      <c r="V21" s="35"/>
      <c r="W21" s="35"/>
    </row>
    <row r="22" spans="1:23" ht="12" thickBot="1" x14ac:dyDescent="0.2">
      <c r="A22" s="51"/>
      <c r="B22" s="40" t="s">
        <v>20</v>
      </c>
      <c r="C22" s="41"/>
      <c r="D22" s="66">
        <v>1169617.7409999999</v>
      </c>
      <c r="E22" s="66">
        <v>1276925</v>
      </c>
      <c r="F22" s="67">
        <v>91.596432131879297</v>
      </c>
      <c r="G22" s="66">
        <v>903031.56640000001</v>
      </c>
      <c r="H22" s="67">
        <v>29.521246490060701</v>
      </c>
      <c r="I22" s="66">
        <v>155991.27110000001</v>
      </c>
      <c r="J22" s="67">
        <v>13.3369446813136</v>
      </c>
      <c r="K22" s="66">
        <v>98911.352799999993</v>
      </c>
      <c r="L22" s="67">
        <v>10.953255288108799</v>
      </c>
      <c r="M22" s="67">
        <v>0.57708156530238097</v>
      </c>
      <c r="N22" s="66">
        <v>34717312.091300003</v>
      </c>
      <c r="O22" s="66">
        <v>250685020.44499999</v>
      </c>
      <c r="P22" s="66">
        <v>71704</v>
      </c>
      <c r="Q22" s="66">
        <v>64372</v>
      </c>
      <c r="R22" s="67">
        <v>11.390045361337201</v>
      </c>
      <c r="S22" s="66">
        <v>16.311750264978201</v>
      </c>
      <c r="T22" s="66">
        <v>15.8498835145716</v>
      </c>
      <c r="U22" s="68">
        <v>2.83149719008592</v>
      </c>
      <c r="V22" s="35"/>
      <c r="W22" s="35"/>
    </row>
    <row r="23" spans="1:23" ht="12" thickBot="1" x14ac:dyDescent="0.2">
      <c r="A23" s="51"/>
      <c r="B23" s="40" t="s">
        <v>21</v>
      </c>
      <c r="C23" s="41"/>
      <c r="D23" s="66">
        <v>3428204.4127000002</v>
      </c>
      <c r="E23" s="66">
        <v>3582179</v>
      </c>
      <c r="F23" s="67">
        <v>95.701650104587202</v>
      </c>
      <c r="G23" s="66">
        <v>2358843.2318000002</v>
      </c>
      <c r="H23" s="67">
        <v>45.334135244078297</v>
      </c>
      <c r="I23" s="66">
        <v>18810.083999999999</v>
      </c>
      <c r="J23" s="67">
        <v>0.54868618482366005</v>
      </c>
      <c r="K23" s="66">
        <v>70883.078899999993</v>
      </c>
      <c r="L23" s="67">
        <v>3.0049932078746102</v>
      </c>
      <c r="M23" s="67">
        <v>-0.73463223816029799</v>
      </c>
      <c r="N23" s="66">
        <v>74557097.331900001</v>
      </c>
      <c r="O23" s="66">
        <v>513868373.21310002</v>
      </c>
      <c r="P23" s="66">
        <v>108837</v>
      </c>
      <c r="Q23" s="66">
        <v>98636</v>
      </c>
      <c r="R23" s="67">
        <v>10.342065777201</v>
      </c>
      <c r="S23" s="66">
        <v>31.498519921534001</v>
      </c>
      <c r="T23" s="66">
        <v>29.895690180056</v>
      </c>
      <c r="U23" s="68">
        <v>5.0885874811606504</v>
      </c>
      <c r="V23" s="35"/>
      <c r="W23" s="35"/>
    </row>
    <row r="24" spans="1:23" ht="12" thickBot="1" x14ac:dyDescent="0.2">
      <c r="A24" s="51"/>
      <c r="B24" s="40" t="s">
        <v>22</v>
      </c>
      <c r="C24" s="41"/>
      <c r="D24" s="66">
        <v>293308.60940000002</v>
      </c>
      <c r="E24" s="66">
        <v>337115</v>
      </c>
      <c r="F24" s="67">
        <v>87.005505361671794</v>
      </c>
      <c r="G24" s="66">
        <v>257725.4964</v>
      </c>
      <c r="H24" s="67">
        <v>13.8065940300969</v>
      </c>
      <c r="I24" s="66">
        <v>54182.285600000003</v>
      </c>
      <c r="J24" s="67">
        <v>18.472790727431001</v>
      </c>
      <c r="K24" s="66">
        <v>41438</v>
      </c>
      <c r="L24" s="67">
        <v>16.0783471479619</v>
      </c>
      <c r="M24" s="67">
        <v>0.30755069260099399</v>
      </c>
      <c r="N24" s="66">
        <v>7066458.0203999998</v>
      </c>
      <c r="O24" s="66">
        <v>57020361.9058</v>
      </c>
      <c r="P24" s="66">
        <v>30398</v>
      </c>
      <c r="Q24" s="66">
        <v>27173</v>
      </c>
      <c r="R24" s="67">
        <v>11.8683987781989</v>
      </c>
      <c r="S24" s="66">
        <v>9.6489443187051798</v>
      </c>
      <c r="T24" s="66">
        <v>9.7134976042394996</v>
      </c>
      <c r="U24" s="68">
        <v>-0.66901915279150204</v>
      </c>
      <c r="V24" s="35"/>
      <c r="W24" s="35"/>
    </row>
    <row r="25" spans="1:23" ht="12" thickBot="1" x14ac:dyDescent="0.2">
      <c r="A25" s="51"/>
      <c r="B25" s="40" t="s">
        <v>23</v>
      </c>
      <c r="C25" s="41"/>
      <c r="D25" s="66">
        <v>295720.31880000001</v>
      </c>
      <c r="E25" s="66">
        <v>259563</v>
      </c>
      <c r="F25" s="67">
        <v>113.930074317218</v>
      </c>
      <c r="G25" s="66">
        <v>183856.61610000001</v>
      </c>
      <c r="H25" s="67">
        <v>60.842903058303399</v>
      </c>
      <c r="I25" s="66">
        <v>14881.6423</v>
      </c>
      <c r="J25" s="67">
        <v>5.03233675669905</v>
      </c>
      <c r="K25" s="66">
        <v>14448.526900000001</v>
      </c>
      <c r="L25" s="67">
        <v>7.8585841545900204</v>
      </c>
      <c r="M25" s="67">
        <v>2.9976440020332E-2</v>
      </c>
      <c r="N25" s="66">
        <v>5988835.9155999999</v>
      </c>
      <c r="O25" s="66">
        <v>56116851.741599999</v>
      </c>
      <c r="P25" s="66">
        <v>23349</v>
      </c>
      <c r="Q25" s="66">
        <v>18191</v>
      </c>
      <c r="R25" s="67">
        <v>28.354680886152501</v>
      </c>
      <c r="S25" s="66">
        <v>12.665224155210099</v>
      </c>
      <c r="T25" s="66">
        <v>12.114634456599401</v>
      </c>
      <c r="U25" s="68">
        <v>4.3472558547979796</v>
      </c>
      <c r="V25" s="35"/>
      <c r="W25" s="35"/>
    </row>
    <row r="26" spans="1:23" ht="12" thickBot="1" x14ac:dyDescent="0.2">
      <c r="A26" s="51"/>
      <c r="B26" s="40" t="s">
        <v>24</v>
      </c>
      <c r="C26" s="41"/>
      <c r="D26" s="66">
        <v>629035.49750000006</v>
      </c>
      <c r="E26" s="66">
        <v>723917</v>
      </c>
      <c r="F26" s="67">
        <v>86.893317535021296</v>
      </c>
      <c r="G26" s="66">
        <v>508402.7525</v>
      </c>
      <c r="H26" s="67">
        <v>23.727791481616698</v>
      </c>
      <c r="I26" s="66">
        <v>108018.1373</v>
      </c>
      <c r="J26" s="67">
        <v>17.172025701140999</v>
      </c>
      <c r="K26" s="66">
        <v>102135.8137</v>
      </c>
      <c r="L26" s="67">
        <v>20.0895477449249</v>
      </c>
      <c r="M26" s="67">
        <v>5.7593153536505001E-2</v>
      </c>
      <c r="N26" s="66">
        <v>15390040.1533</v>
      </c>
      <c r="O26" s="66">
        <v>117966147.56370001</v>
      </c>
      <c r="P26" s="66">
        <v>43767</v>
      </c>
      <c r="Q26" s="66">
        <v>39946</v>
      </c>
      <c r="R26" s="67">
        <v>9.5654133079657608</v>
      </c>
      <c r="S26" s="66">
        <v>14.3723695364087</v>
      </c>
      <c r="T26" s="66">
        <v>13.0451711861012</v>
      </c>
      <c r="U26" s="68">
        <v>9.23437396279963</v>
      </c>
      <c r="V26" s="35"/>
      <c r="W26" s="35"/>
    </row>
    <row r="27" spans="1:23" ht="12" thickBot="1" x14ac:dyDescent="0.2">
      <c r="A27" s="51"/>
      <c r="B27" s="40" t="s">
        <v>25</v>
      </c>
      <c r="C27" s="41"/>
      <c r="D27" s="66">
        <v>269396.2366</v>
      </c>
      <c r="E27" s="66">
        <v>325575</v>
      </c>
      <c r="F27" s="67">
        <v>82.744755156262002</v>
      </c>
      <c r="G27" s="66">
        <v>235599.8155</v>
      </c>
      <c r="H27" s="67">
        <v>14.3448419211517</v>
      </c>
      <c r="I27" s="66">
        <v>80645.832699999999</v>
      </c>
      <c r="J27" s="67">
        <v>29.935768115329299</v>
      </c>
      <c r="K27" s="66">
        <v>64630.113700000002</v>
      </c>
      <c r="L27" s="67">
        <v>27.432158027305402</v>
      </c>
      <c r="M27" s="67">
        <v>0.24780583048858201</v>
      </c>
      <c r="N27" s="66">
        <v>6392424.1539000003</v>
      </c>
      <c r="O27" s="66">
        <v>49702406.408100002</v>
      </c>
      <c r="P27" s="66">
        <v>38538</v>
      </c>
      <c r="Q27" s="66">
        <v>33975</v>
      </c>
      <c r="R27" s="67">
        <v>13.4304635761589</v>
      </c>
      <c r="S27" s="66">
        <v>6.9904052260106901</v>
      </c>
      <c r="T27" s="66">
        <v>6.7975032523914702</v>
      </c>
      <c r="U27" s="68">
        <v>2.75952491139505</v>
      </c>
      <c r="V27" s="35"/>
      <c r="W27" s="35"/>
    </row>
    <row r="28" spans="1:23" ht="12" thickBot="1" x14ac:dyDescent="0.2">
      <c r="A28" s="51"/>
      <c r="B28" s="40" t="s">
        <v>26</v>
      </c>
      <c r="C28" s="41"/>
      <c r="D28" s="66">
        <v>1083490.3507000001</v>
      </c>
      <c r="E28" s="66">
        <v>999279</v>
      </c>
      <c r="F28" s="67">
        <v>108.427211089195</v>
      </c>
      <c r="G28" s="66">
        <v>696397.68850000005</v>
      </c>
      <c r="H28" s="67">
        <v>55.585001011961303</v>
      </c>
      <c r="I28" s="66">
        <v>-17477.5206</v>
      </c>
      <c r="J28" s="67">
        <v>-1.61307579607963</v>
      </c>
      <c r="K28" s="66">
        <v>40769.193399999996</v>
      </c>
      <c r="L28" s="67">
        <v>5.8542976338440296</v>
      </c>
      <c r="M28" s="67">
        <v>-1.4286942944522401</v>
      </c>
      <c r="N28" s="66">
        <v>20612645.965799998</v>
      </c>
      <c r="O28" s="66">
        <v>168562702.01519999</v>
      </c>
      <c r="P28" s="66">
        <v>59257</v>
      </c>
      <c r="Q28" s="66">
        <v>43669</v>
      </c>
      <c r="R28" s="67">
        <v>35.695802514369497</v>
      </c>
      <c r="S28" s="66">
        <v>18.284596768314302</v>
      </c>
      <c r="T28" s="66">
        <v>17.171185921363001</v>
      </c>
      <c r="U28" s="68">
        <v>6.0893377144677503</v>
      </c>
      <c r="V28" s="35"/>
      <c r="W28" s="35"/>
    </row>
    <row r="29" spans="1:23" ht="12" thickBot="1" x14ac:dyDescent="0.2">
      <c r="A29" s="51"/>
      <c r="B29" s="40" t="s">
        <v>27</v>
      </c>
      <c r="C29" s="41"/>
      <c r="D29" s="66">
        <v>488132.09480000002</v>
      </c>
      <c r="E29" s="66">
        <v>625185</v>
      </c>
      <c r="F29" s="67">
        <v>78.078024072874399</v>
      </c>
      <c r="G29" s="66">
        <v>424354.5466</v>
      </c>
      <c r="H29" s="67">
        <v>15.0293071468178</v>
      </c>
      <c r="I29" s="66">
        <v>84383.936300000001</v>
      </c>
      <c r="J29" s="67">
        <v>17.28711084539</v>
      </c>
      <c r="K29" s="66">
        <v>54999.351999999999</v>
      </c>
      <c r="L29" s="67">
        <v>12.960707606567199</v>
      </c>
      <c r="M29" s="67">
        <v>0.534271463780155</v>
      </c>
      <c r="N29" s="66">
        <v>14318363.538699999</v>
      </c>
      <c r="O29" s="66">
        <v>122548504.91509999</v>
      </c>
      <c r="P29" s="66">
        <v>93639</v>
      </c>
      <c r="Q29" s="66">
        <v>85185</v>
      </c>
      <c r="R29" s="67">
        <v>9.9242824440922703</v>
      </c>
      <c r="S29" s="66">
        <v>5.2129144352246399</v>
      </c>
      <c r="T29" s="66">
        <v>5.24364135704643</v>
      </c>
      <c r="U29" s="68">
        <v>-0.58943844568329595</v>
      </c>
      <c r="V29" s="35"/>
      <c r="W29" s="35"/>
    </row>
    <row r="30" spans="1:23" ht="12" thickBot="1" x14ac:dyDescent="0.2">
      <c r="A30" s="51"/>
      <c r="B30" s="40" t="s">
        <v>28</v>
      </c>
      <c r="C30" s="41"/>
      <c r="D30" s="66">
        <v>1372929.3566000001</v>
      </c>
      <c r="E30" s="66">
        <v>1236965</v>
      </c>
      <c r="F30" s="67">
        <v>110.99177071299501</v>
      </c>
      <c r="G30" s="66">
        <v>961018.6912</v>
      </c>
      <c r="H30" s="67">
        <v>42.861878668109703</v>
      </c>
      <c r="I30" s="66">
        <v>123854.60649999999</v>
      </c>
      <c r="J30" s="67">
        <v>9.0211929626678309</v>
      </c>
      <c r="K30" s="66">
        <v>115911.3414</v>
      </c>
      <c r="L30" s="67">
        <v>12.061299375485</v>
      </c>
      <c r="M30" s="67">
        <v>6.8528799719333996E-2</v>
      </c>
      <c r="N30" s="66">
        <v>30733936.347100001</v>
      </c>
      <c r="O30" s="66">
        <v>220249693.48339999</v>
      </c>
      <c r="P30" s="66">
        <v>71528</v>
      </c>
      <c r="Q30" s="66">
        <v>69128</v>
      </c>
      <c r="R30" s="67">
        <v>3.4718203911584302</v>
      </c>
      <c r="S30" s="66">
        <v>19.1942925371882</v>
      </c>
      <c r="T30" s="66">
        <v>18.6727893878023</v>
      </c>
      <c r="U30" s="68">
        <v>2.7169698928757402</v>
      </c>
      <c r="V30" s="35"/>
      <c r="W30" s="35"/>
    </row>
    <row r="31" spans="1:23" ht="12" thickBot="1" x14ac:dyDescent="0.2">
      <c r="A31" s="51"/>
      <c r="B31" s="40" t="s">
        <v>29</v>
      </c>
      <c r="C31" s="41"/>
      <c r="D31" s="66">
        <v>1710954.6576</v>
      </c>
      <c r="E31" s="66">
        <v>985333</v>
      </c>
      <c r="F31" s="67">
        <v>173.642277037306</v>
      </c>
      <c r="G31" s="66">
        <v>667725.36640000006</v>
      </c>
      <c r="H31" s="67">
        <v>156.23628271373099</v>
      </c>
      <c r="I31" s="66">
        <v>-86132.902400000006</v>
      </c>
      <c r="J31" s="67">
        <v>-5.0342013458627202</v>
      </c>
      <c r="K31" s="66">
        <v>13770.4292</v>
      </c>
      <c r="L31" s="67">
        <v>2.0622893622032699</v>
      </c>
      <c r="M31" s="67">
        <v>-7.2549177770000099</v>
      </c>
      <c r="N31" s="66">
        <v>23417238.561299998</v>
      </c>
      <c r="O31" s="66">
        <v>193330984.43439999</v>
      </c>
      <c r="P31" s="66">
        <v>72939</v>
      </c>
      <c r="Q31" s="66">
        <v>33317</v>
      </c>
      <c r="R31" s="67">
        <v>118.924272893718</v>
      </c>
      <c r="S31" s="66">
        <v>23.457336371488498</v>
      </c>
      <c r="T31" s="66">
        <v>30.653856049464199</v>
      </c>
      <c r="U31" s="68">
        <v>-30.679185240839299</v>
      </c>
      <c r="V31" s="35"/>
      <c r="W31" s="35"/>
    </row>
    <row r="32" spans="1:23" ht="12" thickBot="1" x14ac:dyDescent="0.2">
      <c r="A32" s="51"/>
      <c r="B32" s="40" t="s">
        <v>30</v>
      </c>
      <c r="C32" s="41"/>
      <c r="D32" s="66">
        <v>137062.1336</v>
      </c>
      <c r="E32" s="66">
        <v>165131</v>
      </c>
      <c r="F32" s="67">
        <v>83.002061151449496</v>
      </c>
      <c r="G32" s="66">
        <v>125502.7409</v>
      </c>
      <c r="H32" s="67">
        <v>9.2104703188996293</v>
      </c>
      <c r="I32" s="66">
        <v>35118.216200000003</v>
      </c>
      <c r="J32" s="67">
        <v>25.622114057036701</v>
      </c>
      <c r="K32" s="66">
        <v>31411.811900000001</v>
      </c>
      <c r="L32" s="67">
        <v>25.028785566546901</v>
      </c>
      <c r="M32" s="67">
        <v>0.117993967103821</v>
      </c>
      <c r="N32" s="66">
        <v>4154036.3547</v>
      </c>
      <c r="O32" s="66">
        <v>29493948.308699999</v>
      </c>
      <c r="P32" s="66">
        <v>29627</v>
      </c>
      <c r="Q32" s="66">
        <v>27164</v>
      </c>
      <c r="R32" s="67">
        <v>9.0671476954793206</v>
      </c>
      <c r="S32" s="66">
        <v>4.6262575893610602</v>
      </c>
      <c r="T32" s="66">
        <v>4.4322350095714897</v>
      </c>
      <c r="U32" s="68">
        <v>4.1939424262876397</v>
      </c>
      <c r="V32" s="35"/>
      <c r="W32" s="35"/>
    </row>
    <row r="33" spans="1:23" ht="12" thickBot="1" x14ac:dyDescent="0.2">
      <c r="A33" s="51"/>
      <c r="B33" s="40" t="s">
        <v>31</v>
      </c>
      <c r="C33" s="41"/>
      <c r="D33" s="69"/>
      <c r="E33" s="69"/>
      <c r="F33" s="69"/>
      <c r="G33" s="66">
        <v>16.495899999999999</v>
      </c>
      <c r="H33" s="69"/>
      <c r="I33" s="69"/>
      <c r="J33" s="69"/>
      <c r="K33" s="66">
        <v>3.7523</v>
      </c>
      <c r="L33" s="67">
        <v>22.746864372359202</v>
      </c>
      <c r="M33" s="69"/>
      <c r="N33" s="66">
        <v>20.884899999999998</v>
      </c>
      <c r="O33" s="66">
        <v>4834.1475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3</v>
      </c>
      <c r="O34" s="66">
        <v>8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51"/>
      <c r="B35" s="40" t="s">
        <v>32</v>
      </c>
      <c r="C35" s="41"/>
      <c r="D35" s="66">
        <v>212572.63519999999</v>
      </c>
      <c r="E35" s="66">
        <v>162570</v>
      </c>
      <c r="F35" s="67">
        <v>130.75760300178399</v>
      </c>
      <c r="G35" s="66">
        <v>89080.283100000001</v>
      </c>
      <c r="H35" s="67">
        <v>138.630399233655</v>
      </c>
      <c r="I35" s="66">
        <v>15913.2719</v>
      </c>
      <c r="J35" s="67">
        <v>7.4860397176842302</v>
      </c>
      <c r="K35" s="66">
        <v>12522.174199999999</v>
      </c>
      <c r="L35" s="67">
        <v>14.0571782713609</v>
      </c>
      <c r="M35" s="67">
        <v>0.27080742096687999</v>
      </c>
      <c r="N35" s="66">
        <v>3308619.2086</v>
      </c>
      <c r="O35" s="66">
        <v>30644844.3759</v>
      </c>
      <c r="P35" s="66">
        <v>16058</v>
      </c>
      <c r="Q35" s="66">
        <v>13896</v>
      </c>
      <c r="R35" s="67">
        <v>15.5584340817502</v>
      </c>
      <c r="S35" s="66">
        <v>13.237802665338201</v>
      </c>
      <c r="T35" s="66">
        <v>13.2602306706966</v>
      </c>
      <c r="U35" s="68">
        <v>-0.16942392877012999</v>
      </c>
      <c r="V35" s="35"/>
      <c r="W35" s="35"/>
    </row>
    <row r="36" spans="1:23" ht="12" thickBot="1" x14ac:dyDescent="0.2">
      <c r="A36" s="51"/>
      <c r="B36" s="40" t="s">
        <v>37</v>
      </c>
      <c r="C36" s="41"/>
      <c r="D36" s="69"/>
      <c r="E36" s="66">
        <v>420087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51"/>
      <c r="B37" s="40" t="s">
        <v>38</v>
      </c>
      <c r="C37" s="41"/>
      <c r="D37" s="69"/>
      <c r="E37" s="66">
        <v>826784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51"/>
      <c r="B38" s="40" t="s">
        <v>39</v>
      </c>
      <c r="C38" s="41"/>
      <c r="D38" s="69"/>
      <c r="E38" s="66">
        <v>833489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51"/>
      <c r="B39" s="40" t="s">
        <v>33</v>
      </c>
      <c r="C39" s="41"/>
      <c r="D39" s="66">
        <v>312423.0846</v>
      </c>
      <c r="E39" s="66">
        <v>614276</v>
      </c>
      <c r="F39" s="67">
        <v>50.860376215251797</v>
      </c>
      <c r="G39" s="66">
        <v>289533.33260000002</v>
      </c>
      <c r="H39" s="67">
        <v>7.90573983121417</v>
      </c>
      <c r="I39" s="66">
        <v>13935.9082</v>
      </c>
      <c r="J39" s="67">
        <v>4.4605885054372196</v>
      </c>
      <c r="K39" s="66">
        <v>13650.101000000001</v>
      </c>
      <c r="L39" s="67">
        <v>4.7145179718765098</v>
      </c>
      <c r="M39" s="67">
        <v>2.0938101483645E-2</v>
      </c>
      <c r="N39" s="66">
        <v>6026271.0822999999</v>
      </c>
      <c r="O39" s="66">
        <v>51558543.640000001</v>
      </c>
      <c r="P39" s="66">
        <v>458</v>
      </c>
      <c r="Q39" s="66">
        <v>336</v>
      </c>
      <c r="R39" s="67">
        <v>36.309523809523803</v>
      </c>
      <c r="S39" s="66">
        <v>682.14647292576399</v>
      </c>
      <c r="T39" s="66">
        <v>624.20126160714301</v>
      </c>
      <c r="U39" s="68">
        <v>8.4945409260992104</v>
      </c>
      <c r="V39" s="35"/>
      <c r="W39" s="35"/>
    </row>
    <row r="40" spans="1:23" ht="12" thickBot="1" x14ac:dyDescent="0.2">
      <c r="A40" s="51"/>
      <c r="B40" s="40" t="s">
        <v>34</v>
      </c>
      <c r="C40" s="41"/>
      <c r="D40" s="66">
        <v>645467.18720000004</v>
      </c>
      <c r="E40" s="66">
        <v>451937</v>
      </c>
      <c r="F40" s="67">
        <v>142.82238170364499</v>
      </c>
      <c r="G40" s="66">
        <v>370361.03470000002</v>
      </c>
      <c r="H40" s="67">
        <v>74.280533513154694</v>
      </c>
      <c r="I40" s="66">
        <v>20138.138800000001</v>
      </c>
      <c r="J40" s="67">
        <v>3.11993222883383</v>
      </c>
      <c r="K40" s="66">
        <v>26328.483800000002</v>
      </c>
      <c r="L40" s="67">
        <v>7.1088698143762903</v>
      </c>
      <c r="M40" s="67">
        <v>-0.23511969192848101</v>
      </c>
      <c r="N40" s="66">
        <v>14833027.638800001</v>
      </c>
      <c r="O40" s="66">
        <v>100887336.3867</v>
      </c>
      <c r="P40" s="66">
        <v>3360</v>
      </c>
      <c r="Q40" s="66">
        <v>3007</v>
      </c>
      <c r="R40" s="67">
        <v>11.739275024941801</v>
      </c>
      <c r="S40" s="66">
        <v>192.10332952381</v>
      </c>
      <c r="T40" s="66">
        <v>171.58822929830399</v>
      </c>
      <c r="U40" s="68">
        <v>10.6792007594865</v>
      </c>
      <c r="V40" s="35"/>
      <c r="W40" s="35"/>
    </row>
    <row r="41" spans="1:23" ht="12" thickBot="1" x14ac:dyDescent="0.2">
      <c r="A41" s="51"/>
      <c r="B41" s="40" t="s">
        <v>40</v>
      </c>
      <c r="C41" s="41"/>
      <c r="D41" s="69"/>
      <c r="E41" s="66">
        <v>153460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51"/>
      <c r="B42" s="40" t="s">
        <v>41</v>
      </c>
      <c r="C42" s="41"/>
      <c r="D42" s="69"/>
      <c r="E42" s="66">
        <v>126062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1"/>
      <c r="B43" s="40" t="s">
        <v>71</v>
      </c>
      <c r="C43" s="4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6">
        <v>170.9402</v>
      </c>
      <c r="O43" s="66">
        <v>170.9402</v>
      </c>
      <c r="P43" s="69"/>
      <c r="Q43" s="69"/>
      <c r="R43" s="69"/>
      <c r="S43" s="69"/>
      <c r="T43" s="69"/>
      <c r="U43" s="70"/>
      <c r="V43" s="35"/>
      <c r="W43" s="35"/>
    </row>
    <row r="44" spans="1:23" ht="12" thickBot="1" x14ac:dyDescent="0.2">
      <c r="A44" s="52"/>
      <c r="B44" s="40" t="s">
        <v>35</v>
      </c>
      <c r="C44" s="41"/>
      <c r="D44" s="71">
        <v>7257.5554000000002</v>
      </c>
      <c r="E44" s="72"/>
      <c r="F44" s="72"/>
      <c r="G44" s="71">
        <v>60243.861900000004</v>
      </c>
      <c r="H44" s="73">
        <v>-87.953037585726193</v>
      </c>
      <c r="I44" s="71">
        <v>527.68489999999997</v>
      </c>
      <c r="J44" s="73">
        <v>7.2708353008231903</v>
      </c>
      <c r="K44" s="71">
        <v>5338.3307999999997</v>
      </c>
      <c r="L44" s="73">
        <v>8.86120283733006</v>
      </c>
      <c r="M44" s="73">
        <v>-0.90115170457402205</v>
      </c>
      <c r="N44" s="71">
        <v>562093.71880000003</v>
      </c>
      <c r="O44" s="71">
        <v>6768566.3148999996</v>
      </c>
      <c r="P44" s="71">
        <v>27</v>
      </c>
      <c r="Q44" s="71">
        <v>14</v>
      </c>
      <c r="R44" s="73">
        <v>92.857142857142904</v>
      </c>
      <c r="S44" s="71">
        <v>268.79834814814802</v>
      </c>
      <c r="T44" s="71">
        <v>745.49509999999998</v>
      </c>
      <c r="U44" s="74">
        <v>-177.34363143821099</v>
      </c>
      <c r="V44" s="35"/>
      <c r="W44" s="35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70734</v>
      </c>
      <c r="D2" s="32">
        <v>617046.39711623895</v>
      </c>
      <c r="E2" s="32">
        <v>542988.772</v>
      </c>
      <c r="F2" s="32">
        <v>74057.625116239302</v>
      </c>
      <c r="G2" s="32">
        <v>542988.772</v>
      </c>
      <c r="H2" s="32">
        <v>0.120019540608854</v>
      </c>
    </row>
    <row r="3" spans="1:8" ht="14.25" x14ac:dyDescent="0.2">
      <c r="A3" s="32">
        <v>2</v>
      </c>
      <c r="B3" s="33">
        <v>13</v>
      </c>
      <c r="C3" s="32">
        <v>10863.536</v>
      </c>
      <c r="D3" s="32">
        <v>96427.688278103</v>
      </c>
      <c r="E3" s="32">
        <v>74955.440633809805</v>
      </c>
      <c r="F3" s="32">
        <v>21472.247644293198</v>
      </c>
      <c r="G3" s="32">
        <v>74955.440633809805</v>
      </c>
      <c r="H3" s="32">
        <v>0.222677200166471</v>
      </c>
    </row>
    <row r="4" spans="1:8" ht="14.25" x14ac:dyDescent="0.2">
      <c r="A4" s="32">
        <v>3</v>
      </c>
      <c r="B4" s="33">
        <v>14</v>
      </c>
      <c r="C4" s="32">
        <v>112866</v>
      </c>
      <c r="D4" s="32">
        <v>151801.85539914499</v>
      </c>
      <c r="E4" s="32">
        <v>112022.962708547</v>
      </c>
      <c r="F4" s="32">
        <v>39778.892690598303</v>
      </c>
      <c r="G4" s="32">
        <v>112022.962708547</v>
      </c>
      <c r="H4" s="32">
        <v>0.26204483855618399</v>
      </c>
    </row>
    <row r="5" spans="1:8" ht="14.25" x14ac:dyDescent="0.2">
      <c r="A5" s="32">
        <v>4</v>
      </c>
      <c r="B5" s="33">
        <v>15</v>
      </c>
      <c r="C5" s="32">
        <v>4521</v>
      </c>
      <c r="D5" s="32">
        <v>66765.251194871802</v>
      </c>
      <c r="E5" s="32">
        <v>58866.412105982898</v>
      </c>
      <c r="F5" s="32">
        <v>7898.8390888888898</v>
      </c>
      <c r="G5" s="32">
        <v>58866.412105982898</v>
      </c>
      <c r="H5" s="32">
        <v>0.118307636794986</v>
      </c>
    </row>
    <row r="6" spans="1:8" ht="14.25" x14ac:dyDescent="0.2">
      <c r="A6" s="32">
        <v>5</v>
      </c>
      <c r="B6" s="33">
        <v>16</v>
      </c>
      <c r="C6" s="32">
        <v>3086</v>
      </c>
      <c r="D6" s="32">
        <v>168968.495005128</v>
      </c>
      <c r="E6" s="32">
        <v>139413.480347009</v>
      </c>
      <c r="F6" s="32">
        <v>29555.0146581197</v>
      </c>
      <c r="G6" s="32">
        <v>139413.480347009</v>
      </c>
      <c r="H6" s="32">
        <v>0.17491435108789199</v>
      </c>
    </row>
    <row r="7" spans="1:8" ht="14.25" x14ac:dyDescent="0.2">
      <c r="A7" s="32">
        <v>6</v>
      </c>
      <c r="B7" s="33">
        <v>17</v>
      </c>
      <c r="C7" s="32">
        <v>25241</v>
      </c>
      <c r="D7" s="32">
        <v>328194.79386239301</v>
      </c>
      <c r="E7" s="32">
        <v>261489.45193675201</v>
      </c>
      <c r="F7" s="32">
        <v>66705.341925640998</v>
      </c>
      <c r="G7" s="32">
        <v>261489.45193675201</v>
      </c>
      <c r="H7" s="32">
        <v>0.20324923848002799</v>
      </c>
    </row>
    <row r="8" spans="1:8" ht="14.25" x14ac:dyDescent="0.2">
      <c r="A8" s="32">
        <v>7</v>
      </c>
      <c r="B8" s="33">
        <v>18</v>
      </c>
      <c r="C8" s="32">
        <v>53496</v>
      </c>
      <c r="D8" s="32">
        <v>176582.97524871799</v>
      </c>
      <c r="E8" s="32">
        <v>145135.30586153801</v>
      </c>
      <c r="F8" s="32">
        <v>31447.6693871795</v>
      </c>
      <c r="G8" s="32">
        <v>145135.30586153801</v>
      </c>
      <c r="H8" s="32">
        <v>0.17809004148268101</v>
      </c>
    </row>
    <row r="9" spans="1:8" ht="14.25" x14ac:dyDescent="0.2">
      <c r="A9" s="32">
        <v>8</v>
      </c>
      <c r="B9" s="33">
        <v>19</v>
      </c>
      <c r="C9" s="32">
        <v>21388</v>
      </c>
      <c r="D9" s="32">
        <v>151715.086834188</v>
      </c>
      <c r="E9" s="32">
        <v>128775.391167521</v>
      </c>
      <c r="F9" s="32">
        <v>22939.695666666699</v>
      </c>
      <c r="G9" s="32">
        <v>128775.391167521</v>
      </c>
      <c r="H9" s="32">
        <v>0.15120246868881199</v>
      </c>
    </row>
    <row r="10" spans="1:8" ht="14.25" x14ac:dyDescent="0.2">
      <c r="A10" s="32">
        <v>9</v>
      </c>
      <c r="B10" s="33">
        <v>21</v>
      </c>
      <c r="C10" s="32">
        <v>246782</v>
      </c>
      <c r="D10" s="32">
        <v>896060.99309999996</v>
      </c>
      <c r="E10" s="32">
        <v>914818.12410000002</v>
      </c>
      <c r="F10" s="32">
        <v>-18757.131000000001</v>
      </c>
      <c r="G10" s="32">
        <v>914818.12410000002</v>
      </c>
      <c r="H10" s="32">
        <v>-2.0932873034801E-2</v>
      </c>
    </row>
    <row r="11" spans="1:8" ht="14.25" x14ac:dyDescent="0.2">
      <c r="A11" s="32">
        <v>10</v>
      </c>
      <c r="B11" s="33">
        <v>22</v>
      </c>
      <c r="C11" s="32">
        <v>87076</v>
      </c>
      <c r="D11" s="32">
        <v>1159164.9821786301</v>
      </c>
      <c r="E11" s="32">
        <v>1102417.2707811999</v>
      </c>
      <c r="F11" s="32">
        <v>56747.711397435902</v>
      </c>
      <c r="G11" s="32">
        <v>1102417.2707811999</v>
      </c>
      <c r="H11" s="32">
        <v>4.8955681261850598E-2</v>
      </c>
    </row>
    <row r="12" spans="1:8" ht="14.25" x14ac:dyDescent="0.2">
      <c r="A12" s="32">
        <v>11</v>
      </c>
      <c r="B12" s="33">
        <v>23</v>
      </c>
      <c r="C12" s="32">
        <v>300947.53100000002</v>
      </c>
      <c r="D12" s="32">
        <v>2042832.8157427399</v>
      </c>
      <c r="E12" s="32">
        <v>1786446.2372999999</v>
      </c>
      <c r="F12" s="32">
        <v>256386.57844273499</v>
      </c>
      <c r="G12" s="32">
        <v>1786446.2372999999</v>
      </c>
      <c r="H12" s="32">
        <v>0.12550541408329499</v>
      </c>
    </row>
    <row r="13" spans="1:8" ht="14.25" x14ac:dyDescent="0.2">
      <c r="A13" s="32">
        <v>12</v>
      </c>
      <c r="B13" s="33">
        <v>24</v>
      </c>
      <c r="C13" s="32">
        <v>24180.14</v>
      </c>
      <c r="D13" s="32">
        <v>1127213.6665487201</v>
      </c>
      <c r="E13" s="32">
        <v>1179331.4471717901</v>
      </c>
      <c r="F13" s="32">
        <v>-52117.780623076898</v>
      </c>
      <c r="G13" s="32">
        <v>1179331.4471717901</v>
      </c>
      <c r="H13" s="32">
        <v>-4.6235937488808297E-2</v>
      </c>
    </row>
    <row r="14" spans="1:8" ht="14.25" x14ac:dyDescent="0.2">
      <c r="A14" s="32">
        <v>13</v>
      </c>
      <c r="B14" s="33">
        <v>25</v>
      </c>
      <c r="C14" s="32">
        <v>97674</v>
      </c>
      <c r="D14" s="32">
        <v>1436670.1188999999</v>
      </c>
      <c r="E14" s="32">
        <v>1343812.3452000001</v>
      </c>
      <c r="F14" s="32">
        <v>92857.773700000005</v>
      </c>
      <c r="G14" s="32">
        <v>1343812.3452000001</v>
      </c>
      <c r="H14" s="32">
        <v>6.4634025917583202E-2</v>
      </c>
    </row>
    <row r="15" spans="1:8" ht="14.25" x14ac:dyDescent="0.2">
      <c r="A15" s="32">
        <v>14</v>
      </c>
      <c r="B15" s="33">
        <v>26</v>
      </c>
      <c r="C15" s="32">
        <v>115414</v>
      </c>
      <c r="D15" s="32">
        <v>498124.55661884899</v>
      </c>
      <c r="E15" s="32">
        <v>487894.46721413702</v>
      </c>
      <c r="F15" s="32">
        <v>10230.0894047122</v>
      </c>
      <c r="G15" s="32">
        <v>487894.46721413702</v>
      </c>
      <c r="H15" s="32">
        <v>2.0537211564416E-2</v>
      </c>
    </row>
    <row r="16" spans="1:8" ht="14.25" x14ac:dyDescent="0.2">
      <c r="A16" s="32">
        <v>15</v>
      </c>
      <c r="B16" s="33">
        <v>27</v>
      </c>
      <c r="C16" s="32">
        <v>174723.092</v>
      </c>
      <c r="D16" s="32">
        <v>1169617.65366667</v>
      </c>
      <c r="E16" s="32">
        <v>1013626.4685</v>
      </c>
      <c r="F16" s="32">
        <v>155991.18516666701</v>
      </c>
      <c r="G16" s="32">
        <v>1013626.4685</v>
      </c>
      <c r="H16" s="32">
        <v>0.13336938330029999</v>
      </c>
    </row>
    <row r="17" spans="1:8" ht="14.25" x14ac:dyDescent="0.2">
      <c r="A17" s="32">
        <v>16</v>
      </c>
      <c r="B17" s="33">
        <v>29</v>
      </c>
      <c r="C17" s="32">
        <v>298954</v>
      </c>
      <c r="D17" s="32">
        <v>3428205.07938632</v>
      </c>
      <c r="E17" s="32">
        <v>3409394.3589256401</v>
      </c>
      <c r="F17" s="32">
        <v>18810.720460683799</v>
      </c>
      <c r="G17" s="32">
        <v>3409394.3589256401</v>
      </c>
      <c r="H17" s="32">
        <v>5.4870464354049202E-3</v>
      </c>
    </row>
    <row r="18" spans="1:8" ht="14.25" x14ac:dyDescent="0.2">
      <c r="A18" s="32">
        <v>17</v>
      </c>
      <c r="B18" s="33">
        <v>31</v>
      </c>
      <c r="C18" s="32">
        <v>38814.781999999999</v>
      </c>
      <c r="D18" s="32">
        <v>293308.59627435898</v>
      </c>
      <c r="E18" s="32">
        <v>239126.323626214</v>
      </c>
      <c r="F18" s="32">
        <v>54182.272648144703</v>
      </c>
      <c r="G18" s="32">
        <v>239126.323626214</v>
      </c>
      <c r="H18" s="32">
        <v>0.18472787138315899</v>
      </c>
    </row>
    <row r="19" spans="1:8" ht="14.25" x14ac:dyDescent="0.2">
      <c r="A19" s="32">
        <v>18</v>
      </c>
      <c r="B19" s="33">
        <v>32</v>
      </c>
      <c r="C19" s="32">
        <v>20396.29</v>
      </c>
      <c r="D19" s="32">
        <v>295720.32527171902</v>
      </c>
      <c r="E19" s="32">
        <v>280838.67582921899</v>
      </c>
      <c r="F19" s="32">
        <v>14881.6494425005</v>
      </c>
      <c r="G19" s="32">
        <v>280838.67582921899</v>
      </c>
      <c r="H19" s="32">
        <v>5.0323390618574E-2</v>
      </c>
    </row>
    <row r="20" spans="1:8" ht="14.25" x14ac:dyDescent="0.2">
      <c r="A20" s="32">
        <v>19</v>
      </c>
      <c r="B20" s="33">
        <v>33</v>
      </c>
      <c r="C20" s="32">
        <v>63639.144</v>
      </c>
      <c r="D20" s="32">
        <v>629035.49277673406</v>
      </c>
      <c r="E20" s="32">
        <v>521017.47873428499</v>
      </c>
      <c r="F20" s="32">
        <v>108018.01404244899</v>
      </c>
      <c r="G20" s="32">
        <v>521017.47873428499</v>
      </c>
      <c r="H20" s="32">
        <v>0.17172006235391801</v>
      </c>
    </row>
    <row r="21" spans="1:8" ht="14.25" x14ac:dyDescent="0.2">
      <c r="A21" s="32">
        <v>20</v>
      </c>
      <c r="B21" s="33">
        <v>34</v>
      </c>
      <c r="C21" s="32">
        <v>57472.364000000001</v>
      </c>
      <c r="D21" s="32">
        <v>269396.115401324</v>
      </c>
      <c r="E21" s="32">
        <v>188750.41310001101</v>
      </c>
      <c r="F21" s="32">
        <v>80645.702301312194</v>
      </c>
      <c r="G21" s="32">
        <v>188750.41310001101</v>
      </c>
      <c r="H21" s="32">
        <v>0.29935733179067198</v>
      </c>
    </row>
    <row r="22" spans="1:8" ht="14.25" x14ac:dyDescent="0.2">
      <c r="A22" s="32">
        <v>21</v>
      </c>
      <c r="B22" s="33">
        <v>35</v>
      </c>
      <c r="C22" s="32">
        <v>56266.358</v>
      </c>
      <c r="D22" s="32">
        <v>1083490.35046549</v>
      </c>
      <c r="E22" s="32">
        <v>1100967.91444779</v>
      </c>
      <c r="F22" s="32">
        <v>-17477.563982300901</v>
      </c>
      <c r="G22" s="32">
        <v>1100967.91444779</v>
      </c>
      <c r="H22" s="32">
        <v>-1.61307980036852E-2</v>
      </c>
    </row>
    <row r="23" spans="1:8" ht="14.25" x14ac:dyDescent="0.2">
      <c r="A23" s="32">
        <v>22</v>
      </c>
      <c r="B23" s="33">
        <v>36</v>
      </c>
      <c r="C23" s="32">
        <v>114402.204</v>
      </c>
      <c r="D23" s="32">
        <v>488132.09347610601</v>
      </c>
      <c r="E23" s="32">
        <v>403748.15672615397</v>
      </c>
      <c r="F23" s="32">
        <v>84383.936749952307</v>
      </c>
      <c r="G23" s="32">
        <v>403748.15672615397</v>
      </c>
      <c r="H23" s="32">
        <v>0.17287110984453799</v>
      </c>
    </row>
    <row r="24" spans="1:8" ht="14.25" x14ac:dyDescent="0.2">
      <c r="A24" s="32">
        <v>23</v>
      </c>
      <c r="B24" s="33">
        <v>37</v>
      </c>
      <c r="C24" s="32">
        <v>131487.21400000001</v>
      </c>
      <c r="D24" s="32">
        <v>1372929.3494831901</v>
      </c>
      <c r="E24" s="32">
        <v>1249074.7184882399</v>
      </c>
      <c r="F24" s="32">
        <v>123854.63099494101</v>
      </c>
      <c r="G24" s="32">
        <v>1249074.7184882399</v>
      </c>
      <c r="H24" s="32">
        <v>9.0211947935677994E-2</v>
      </c>
    </row>
    <row r="25" spans="1:8" ht="14.25" x14ac:dyDescent="0.2">
      <c r="A25" s="32">
        <v>24</v>
      </c>
      <c r="B25" s="33">
        <v>38</v>
      </c>
      <c r="C25" s="32">
        <v>366800.55699999997</v>
      </c>
      <c r="D25" s="32">
        <v>1710954.35300265</v>
      </c>
      <c r="E25" s="32">
        <v>1797087.92041239</v>
      </c>
      <c r="F25" s="32">
        <v>-86133.567409734504</v>
      </c>
      <c r="G25" s="32">
        <v>1797087.92041239</v>
      </c>
      <c r="H25" s="32">
        <v>-5.0342411098562398E-2</v>
      </c>
    </row>
    <row r="26" spans="1:8" ht="14.25" x14ac:dyDescent="0.2">
      <c r="A26" s="32">
        <v>25</v>
      </c>
      <c r="B26" s="33">
        <v>39</v>
      </c>
      <c r="C26" s="32">
        <v>102056.61900000001</v>
      </c>
      <c r="D26" s="32">
        <v>137061.949855124</v>
      </c>
      <c r="E26" s="32">
        <v>101943.90577506</v>
      </c>
      <c r="F26" s="32">
        <v>35118.044080064603</v>
      </c>
      <c r="G26" s="32">
        <v>101943.90577506</v>
      </c>
      <c r="H26" s="32">
        <v>0.25622022827768498</v>
      </c>
    </row>
    <row r="27" spans="1:8" ht="14.25" x14ac:dyDescent="0.2">
      <c r="A27" s="32">
        <v>26</v>
      </c>
      <c r="B27" s="33">
        <v>42</v>
      </c>
      <c r="C27" s="32">
        <v>14313.861000000001</v>
      </c>
      <c r="D27" s="32">
        <v>212572.63529999999</v>
      </c>
      <c r="E27" s="32">
        <v>196659.35920000001</v>
      </c>
      <c r="F27" s="32">
        <v>15913.276099999999</v>
      </c>
      <c r="G27" s="32">
        <v>196659.35920000001</v>
      </c>
      <c r="H27" s="32">
        <v>7.4860416899578203E-2</v>
      </c>
    </row>
    <row r="28" spans="1:8" ht="14.25" x14ac:dyDescent="0.2">
      <c r="A28" s="32">
        <v>27</v>
      </c>
      <c r="B28" s="33">
        <v>75</v>
      </c>
      <c r="C28" s="32">
        <v>463</v>
      </c>
      <c r="D28" s="32">
        <v>312423.08547008497</v>
      </c>
      <c r="E28" s="32">
        <v>298487.174871795</v>
      </c>
      <c r="F28" s="32">
        <v>13935.9105982906</v>
      </c>
      <c r="G28" s="32">
        <v>298487.174871795</v>
      </c>
      <c r="H28" s="32">
        <v>4.4605892606565903E-2</v>
      </c>
    </row>
    <row r="29" spans="1:8" ht="14.25" x14ac:dyDescent="0.2">
      <c r="A29" s="32">
        <v>28</v>
      </c>
      <c r="B29" s="33">
        <v>76</v>
      </c>
      <c r="C29" s="32">
        <v>3765</v>
      </c>
      <c r="D29" s="32">
        <v>645467.16704358999</v>
      </c>
      <c r="E29" s="32">
        <v>625329.04661282105</v>
      </c>
      <c r="F29" s="32">
        <v>20138.120430769199</v>
      </c>
      <c r="G29" s="32">
        <v>625329.04661282105</v>
      </c>
      <c r="H29" s="32">
        <v>3.1199294803804099E-2</v>
      </c>
    </row>
    <row r="30" spans="1:8" ht="14.25" x14ac:dyDescent="0.2">
      <c r="A30" s="32">
        <v>29</v>
      </c>
      <c r="B30" s="33">
        <v>99</v>
      </c>
      <c r="C30" s="32">
        <v>27</v>
      </c>
      <c r="D30" s="32">
        <v>7257.55540428107</v>
      </c>
      <c r="E30" s="32">
        <v>6729.8706451856897</v>
      </c>
      <c r="F30" s="32">
        <v>527.68475909537904</v>
      </c>
      <c r="G30" s="32">
        <v>6729.8706451856897</v>
      </c>
      <c r="H30" s="32">
        <v>7.2708333550455501E-2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2014-06-28T01:11:06Z</dcterms:modified>
</cp:coreProperties>
</file>