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<sst xmlns="http://schemas.openxmlformats.org/spreadsheetml/2006/main" count="116" uniqueCount="73">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</sst>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15648890.318299999</v>
      </c>
      <c r="F3" s="25">
        <f>RA!I7</f>
        <v>1834924.3430999999</v>
      </c>
      <c r="G3" s="16">
        <f>E3-F3</f>
        <v>13813965.975199999</v>
      </c>
      <c r="H3" s="27">
        <f>RA!J7</f>
        <v>11.725587602554899</v>
      </c>
      <c r="I3" s="20">
        <f>SUM(I4:I40)</f>
        <v>15648893.909120901</v>
      </c>
      <c r="J3" s="21">
        <f>SUM(J4:J40)</f>
        <v>13813965.935974218</v>
      </c>
      <c r="K3" s="22">
        <f>E3-I3</f>
        <v>-3.5908209010958672</v>
      </c>
      <c r="L3" s="22">
        <f>G3-J3</f>
        <v>3.9225781336426735E-2</v>
      </c>
    </row>
    <row r="4" spans="1:12" x14ac:dyDescent="0.15">
      <c r="A4" s="39">
        <f>RA!A8</f>
        <v>41828</v>
      </c>
      <c r="B4" s="12">
        <v>12</v>
      </c>
      <c r="C4" s="36" t="s">
        <v>6</v>
      </c>
      <c r="D4" s="36"/>
      <c r="E4" s="15">
        <f>VLOOKUP(C4,RA!B8:D39,3,0)</f>
        <v>644361.52480000001</v>
      </c>
      <c r="F4" s="25">
        <f>VLOOKUP(C4,RA!B8:I43,8,0)</f>
        <v>134275.11790000001</v>
      </c>
      <c r="G4" s="16">
        <f t="shared" ref="G4:G40" si="0">E4-F4</f>
        <v>510086.4069</v>
      </c>
      <c r="H4" s="27">
        <f>RA!J8</f>
        <v>20.838475410473499</v>
      </c>
      <c r="I4" s="20">
        <f>VLOOKUP(B4,RMS!B:D,3,FALSE)</f>
        <v>644361.95829914499</v>
      </c>
      <c r="J4" s="21">
        <f>VLOOKUP(B4,RMS!B:E,4,FALSE)</f>
        <v>510086.41551709402</v>
      </c>
      <c r="K4" s="22">
        <f t="shared" ref="K4:K40" si="1">E4-I4</f>
        <v>-0.43349914497230202</v>
      </c>
      <c r="L4" s="22">
        <f t="shared" ref="L4:L40" si="2">G4-J4</f>
        <v>-8.6170940194278955E-3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119334.7484</v>
      </c>
      <c r="F5" s="25">
        <f>VLOOKUP(C5,RA!B9:I44,8,0)</f>
        <v>26188.556499999999</v>
      </c>
      <c r="G5" s="16">
        <f t="shared" si="0"/>
        <v>93146.191900000005</v>
      </c>
      <c r="H5" s="27">
        <f>RA!J9</f>
        <v>21.945457505988301</v>
      </c>
      <c r="I5" s="20">
        <f>VLOOKUP(B5,RMS!B:D,3,FALSE)</f>
        <v>119334.76986582</v>
      </c>
      <c r="J5" s="21">
        <f>VLOOKUP(B5,RMS!B:E,4,FALSE)</f>
        <v>93146.205756372394</v>
      </c>
      <c r="K5" s="22">
        <f t="shared" si="1"/>
        <v>-2.1465819998411462E-2</v>
      </c>
      <c r="L5" s="22">
        <f t="shared" si="2"/>
        <v>-1.3856372388545424E-2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180131.3297</v>
      </c>
      <c r="F6" s="25">
        <f>VLOOKUP(C6,RA!B10:I45,8,0)</f>
        <v>48311.304300000003</v>
      </c>
      <c r="G6" s="16">
        <f t="shared" si="0"/>
        <v>131820.02539999998</v>
      </c>
      <c r="H6" s="27">
        <f>RA!J10</f>
        <v>26.8200453416183</v>
      </c>
      <c r="I6" s="20">
        <f>VLOOKUP(B6,RMS!B:D,3,FALSE)</f>
        <v>180133.398679487</v>
      </c>
      <c r="J6" s="21">
        <f>VLOOKUP(B6,RMS!B:E,4,FALSE)</f>
        <v>131820.024753846</v>
      </c>
      <c r="K6" s="22">
        <f t="shared" si="1"/>
        <v>-2.068979486997705</v>
      </c>
      <c r="L6" s="22">
        <f t="shared" si="2"/>
        <v>6.4615398878231645E-4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62507.003499999999</v>
      </c>
      <c r="F7" s="25">
        <f>VLOOKUP(C7,RA!B11:I46,8,0)</f>
        <v>12979.382100000001</v>
      </c>
      <c r="G7" s="16">
        <f t="shared" si="0"/>
        <v>49527.621399999996</v>
      </c>
      <c r="H7" s="27">
        <f>RA!J11</f>
        <v>20.764684552507799</v>
      </c>
      <c r="I7" s="20">
        <f>VLOOKUP(B7,RMS!B:D,3,FALSE)</f>
        <v>62507.037779487197</v>
      </c>
      <c r="J7" s="21">
        <f>VLOOKUP(B7,RMS!B:E,4,FALSE)</f>
        <v>49527.621389743603</v>
      </c>
      <c r="K7" s="22">
        <f t="shared" si="1"/>
        <v>-3.4279487197636627E-2</v>
      </c>
      <c r="L7" s="22">
        <f t="shared" si="2"/>
        <v>1.0256393579766154E-5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185632.2928</v>
      </c>
      <c r="F8" s="25">
        <f>VLOOKUP(C8,RA!B12:I47,8,0)</f>
        <v>39977.914499999999</v>
      </c>
      <c r="G8" s="16">
        <f t="shared" si="0"/>
        <v>145654.37829999998</v>
      </c>
      <c r="H8" s="27">
        <f>RA!J12</f>
        <v>21.536077531010299</v>
      </c>
      <c r="I8" s="20">
        <f>VLOOKUP(B8,RMS!B:D,3,FALSE)</f>
        <v>185632.305988034</v>
      </c>
      <c r="J8" s="21">
        <f>VLOOKUP(B8,RMS!B:E,4,FALSE)</f>
        <v>145654.37856410301</v>
      </c>
      <c r="K8" s="22">
        <f t="shared" si="1"/>
        <v>-1.3188034004997462E-2</v>
      </c>
      <c r="L8" s="22">
        <f t="shared" si="2"/>
        <v>-2.6410302962176502E-4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326361.5711</v>
      </c>
      <c r="F9" s="25">
        <f>VLOOKUP(C9,RA!B13:I48,8,0)</f>
        <v>80291.715700000001</v>
      </c>
      <c r="G9" s="16">
        <f t="shared" si="0"/>
        <v>246069.8554</v>
      </c>
      <c r="H9" s="27">
        <f>RA!J13</f>
        <v>24.602074144139301</v>
      </c>
      <c r="I9" s="20">
        <f>VLOOKUP(B9,RMS!B:D,3,FALSE)</f>
        <v>326361.71700683801</v>
      </c>
      <c r="J9" s="21">
        <f>VLOOKUP(B9,RMS!B:E,4,FALSE)</f>
        <v>246069.85528376099</v>
      </c>
      <c r="K9" s="22">
        <f t="shared" si="1"/>
        <v>-0.14590683800633997</v>
      </c>
      <c r="L9" s="22">
        <f t="shared" si="2"/>
        <v>1.1623901082202792E-4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164368.35639999999</v>
      </c>
      <c r="F10" s="25">
        <f>VLOOKUP(C10,RA!B14:I49,8,0)</f>
        <v>19339.0694</v>
      </c>
      <c r="G10" s="16">
        <f t="shared" si="0"/>
        <v>145029.28699999998</v>
      </c>
      <c r="H10" s="27">
        <f>RA!J14</f>
        <v>11.7656888610222</v>
      </c>
      <c r="I10" s="20">
        <f>VLOOKUP(B10,RMS!B:D,3,FALSE)</f>
        <v>164368.37445641001</v>
      </c>
      <c r="J10" s="21">
        <f>VLOOKUP(B10,RMS!B:E,4,FALSE)</f>
        <v>145029.284974359</v>
      </c>
      <c r="K10" s="22">
        <f t="shared" si="1"/>
        <v>-1.8056410015560687E-2</v>
      </c>
      <c r="L10" s="22">
        <f t="shared" si="2"/>
        <v>2.0256409770809114E-3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139853.60690000001</v>
      </c>
      <c r="F11" s="25">
        <f>VLOOKUP(C11,RA!B15:I50,8,0)</f>
        <v>19580.276699999999</v>
      </c>
      <c r="G11" s="16">
        <f t="shared" si="0"/>
        <v>120273.33020000001</v>
      </c>
      <c r="H11" s="27">
        <f>RA!J15</f>
        <v>14.0005518155857</v>
      </c>
      <c r="I11" s="20">
        <f>VLOOKUP(B11,RMS!B:D,3,FALSE)</f>
        <v>139853.65378974401</v>
      </c>
      <c r="J11" s="21">
        <f>VLOOKUP(B11,RMS!B:E,4,FALSE)</f>
        <v>120273.33091623901</v>
      </c>
      <c r="K11" s="22">
        <f t="shared" si="1"/>
        <v>-4.6889744000509381E-2</v>
      </c>
      <c r="L11" s="22">
        <f t="shared" si="2"/>
        <v>-7.1623899566475302E-4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924648.22530000005</v>
      </c>
      <c r="F12" s="25">
        <f>VLOOKUP(C12,RA!B16:I51,8,0)</f>
        <v>22522.3639</v>
      </c>
      <c r="G12" s="16">
        <f t="shared" si="0"/>
        <v>902125.86140000005</v>
      </c>
      <c r="H12" s="27">
        <f>RA!J16</f>
        <v>2.4357764697696398</v>
      </c>
      <c r="I12" s="20">
        <f>VLOOKUP(B12,RMS!B:D,3,FALSE)</f>
        <v>924648.05130000005</v>
      </c>
      <c r="J12" s="21">
        <f>VLOOKUP(B12,RMS!B:E,4,FALSE)</f>
        <v>902125.86140000005</v>
      </c>
      <c r="K12" s="22">
        <f t="shared" si="1"/>
        <v>0.17399999999906868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443351.27059999999</v>
      </c>
      <c r="F13" s="25">
        <f>VLOOKUP(C13,RA!B17:I52,8,0)</f>
        <v>53869.203800000003</v>
      </c>
      <c r="G13" s="16">
        <f t="shared" si="0"/>
        <v>389482.06679999997</v>
      </c>
      <c r="H13" s="27">
        <f>RA!J17</f>
        <v>12.1504566180891</v>
      </c>
      <c r="I13" s="20">
        <f>VLOOKUP(B13,RMS!B:D,3,FALSE)</f>
        <v>443351.31072905997</v>
      </c>
      <c r="J13" s="21">
        <f>VLOOKUP(B13,RMS!B:E,4,FALSE)</f>
        <v>389482.067126496</v>
      </c>
      <c r="K13" s="22">
        <f t="shared" si="1"/>
        <v>-4.0129059983883053E-2</v>
      </c>
      <c r="L13" s="22">
        <f t="shared" si="2"/>
        <v>-3.2649602508172393E-4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1783001.4517999999</v>
      </c>
      <c r="F14" s="25">
        <f>VLOOKUP(C14,RA!B18:I53,8,0)</f>
        <v>273084.62270000001</v>
      </c>
      <c r="G14" s="16">
        <f t="shared" si="0"/>
        <v>1509916.8291</v>
      </c>
      <c r="H14" s="27">
        <f>RA!J18</f>
        <v>15.316006749423099</v>
      </c>
      <c r="I14" s="20">
        <f>VLOOKUP(B14,RMS!B:D,3,FALSE)</f>
        <v>1783001.80927094</v>
      </c>
      <c r="J14" s="21">
        <f>VLOOKUP(B14,RMS!B:E,4,FALSE)</f>
        <v>1509916.8304743599</v>
      </c>
      <c r="K14" s="22">
        <f t="shared" si="1"/>
        <v>-0.35747094010002911</v>
      </c>
      <c r="L14" s="22">
        <f t="shared" si="2"/>
        <v>-1.3743599411100149E-3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453543.84889999998</v>
      </c>
      <c r="F15" s="25">
        <f>VLOOKUP(C15,RA!B19:I54,8,0)</f>
        <v>45885.452100000002</v>
      </c>
      <c r="G15" s="16">
        <f t="shared" si="0"/>
        <v>407658.39679999999</v>
      </c>
      <c r="H15" s="27">
        <f>RA!J19</f>
        <v>10.117092803989699</v>
      </c>
      <c r="I15" s="20">
        <f>VLOOKUP(B15,RMS!B:D,3,FALSE)</f>
        <v>453543.86723076901</v>
      </c>
      <c r="J15" s="21">
        <f>VLOOKUP(B15,RMS!B:E,4,FALSE)</f>
        <v>407658.39603675198</v>
      </c>
      <c r="K15" s="22">
        <f t="shared" si="1"/>
        <v>-1.8330769031308591E-2</v>
      </c>
      <c r="L15" s="22">
        <f t="shared" si="2"/>
        <v>7.6324801193550229E-4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811707.80630000005</v>
      </c>
      <c r="F16" s="25">
        <f>VLOOKUP(C16,RA!B20:I55,8,0)</f>
        <v>69205.898000000001</v>
      </c>
      <c r="G16" s="16">
        <f t="shared" si="0"/>
        <v>742501.90830000001</v>
      </c>
      <c r="H16" s="27">
        <f>RA!J20</f>
        <v>8.5259618624909592</v>
      </c>
      <c r="I16" s="20">
        <f>VLOOKUP(B16,RMS!B:D,3,FALSE)</f>
        <v>811707.76430000004</v>
      </c>
      <c r="J16" s="21">
        <f>VLOOKUP(B16,RMS!B:E,4,FALSE)</f>
        <v>742501.90830000001</v>
      </c>
      <c r="K16" s="22">
        <f t="shared" si="1"/>
        <v>4.2000000015832484E-2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324587.09840000002</v>
      </c>
      <c r="F17" s="25">
        <f>VLOOKUP(C17,RA!B21:I56,8,0)</f>
        <v>44148.449000000001</v>
      </c>
      <c r="G17" s="16">
        <f t="shared" si="0"/>
        <v>280438.64939999999</v>
      </c>
      <c r="H17" s="27">
        <f>RA!J21</f>
        <v>13.6014182996252</v>
      </c>
      <c r="I17" s="20">
        <f>VLOOKUP(B17,RMS!B:D,3,FALSE)</f>
        <v>324586.91499595298</v>
      </c>
      <c r="J17" s="21">
        <f>VLOOKUP(B17,RMS!B:E,4,FALSE)</f>
        <v>280438.649221965</v>
      </c>
      <c r="K17" s="22">
        <f t="shared" si="1"/>
        <v>0.18340404704213142</v>
      </c>
      <c r="L17" s="22">
        <f t="shared" si="2"/>
        <v>1.7803499940782785E-4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1236278.6598</v>
      </c>
      <c r="F18" s="25">
        <f>VLOOKUP(C18,RA!B22:I57,8,0)</f>
        <v>172475.24249999999</v>
      </c>
      <c r="G18" s="16">
        <f t="shared" si="0"/>
        <v>1063803.4173000001</v>
      </c>
      <c r="H18" s="27">
        <f>RA!J22</f>
        <v>13.951162315452599</v>
      </c>
      <c r="I18" s="20">
        <f>VLOOKUP(B18,RMS!B:D,3,FALSE)</f>
        <v>1236278.8348000001</v>
      </c>
      <c r="J18" s="21">
        <f>VLOOKUP(B18,RMS!B:E,4,FALSE)</f>
        <v>1063803.4184000001</v>
      </c>
      <c r="K18" s="22">
        <f t="shared" si="1"/>
        <v>-0.17500000004656613</v>
      </c>
      <c r="L18" s="22">
        <f t="shared" si="2"/>
        <v>-1.0999999940395355E-3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2812965.5660000001</v>
      </c>
      <c r="F19" s="25">
        <f>VLOOKUP(C19,RA!B23:I58,8,0)</f>
        <v>149308.6832</v>
      </c>
      <c r="G19" s="16">
        <f t="shared" si="0"/>
        <v>2663656.8828000003</v>
      </c>
      <c r="H19" s="27">
        <f>RA!J23</f>
        <v>5.30787454367296</v>
      </c>
      <c r="I19" s="20">
        <f>VLOOKUP(B19,RMS!B:D,3,FALSE)</f>
        <v>2812966.3793658102</v>
      </c>
      <c r="J19" s="21">
        <f>VLOOKUP(B19,RMS!B:E,4,FALSE)</f>
        <v>2663656.9215273499</v>
      </c>
      <c r="K19" s="22">
        <f t="shared" si="1"/>
        <v>-0.81336581008508801</v>
      </c>
      <c r="L19" s="22">
        <f t="shared" si="2"/>
        <v>-3.8727349601686001E-2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252865.51500000001</v>
      </c>
      <c r="F20" s="25">
        <f>VLOOKUP(C20,RA!B24:I59,8,0)</f>
        <v>49614.934500000003</v>
      </c>
      <c r="G20" s="16">
        <f t="shared" si="0"/>
        <v>203250.58050000001</v>
      </c>
      <c r="H20" s="27">
        <f>RA!J24</f>
        <v>19.6210758513275</v>
      </c>
      <c r="I20" s="20">
        <f>VLOOKUP(B20,RMS!B:D,3,FALSE)</f>
        <v>252865.49638672601</v>
      </c>
      <c r="J20" s="21">
        <f>VLOOKUP(B20,RMS!B:E,4,FALSE)</f>
        <v>203250.57086535101</v>
      </c>
      <c r="K20" s="22">
        <f t="shared" si="1"/>
        <v>1.8613274005474523E-2</v>
      </c>
      <c r="L20" s="22">
        <f t="shared" si="2"/>
        <v>9.6346490026917309E-3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204712.7156</v>
      </c>
      <c r="F21" s="25">
        <f>VLOOKUP(C21,RA!B25:I60,8,0)</f>
        <v>18926.7088</v>
      </c>
      <c r="G21" s="16">
        <f t="shared" si="0"/>
        <v>185786.0068</v>
      </c>
      <c r="H21" s="27">
        <f>RA!J25</f>
        <v>9.2454974008463608</v>
      </c>
      <c r="I21" s="20">
        <f>VLOOKUP(B21,RMS!B:D,3,FALSE)</f>
        <v>204712.716624605</v>
      </c>
      <c r="J21" s="21">
        <f>VLOOKUP(B21,RMS!B:E,4,FALSE)</f>
        <v>185786.00052005</v>
      </c>
      <c r="K21" s="22">
        <f t="shared" si="1"/>
        <v>-1.0246050078421831E-3</v>
      </c>
      <c r="L21" s="22">
        <f t="shared" si="2"/>
        <v>6.2799500010441989E-3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531564.91960000002</v>
      </c>
      <c r="F22" s="25">
        <f>VLOOKUP(C22,RA!B26:I61,8,0)</f>
        <v>119742.914</v>
      </c>
      <c r="G22" s="16">
        <f t="shared" si="0"/>
        <v>411822.00560000003</v>
      </c>
      <c r="H22" s="27">
        <f>RA!J26</f>
        <v>22.5264891614943</v>
      </c>
      <c r="I22" s="20">
        <f>VLOOKUP(B22,RMS!B:D,3,FALSE)</f>
        <v>531564.84742831904</v>
      </c>
      <c r="J22" s="21">
        <f>VLOOKUP(B22,RMS!B:E,4,FALSE)</f>
        <v>411822.04633640102</v>
      </c>
      <c r="K22" s="22">
        <f t="shared" si="1"/>
        <v>7.2171680978499353E-2</v>
      </c>
      <c r="L22" s="22">
        <f t="shared" si="2"/>
        <v>-4.0736400987952948E-2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236051.56760000001</v>
      </c>
      <c r="F23" s="25">
        <f>VLOOKUP(C23,RA!B27:I62,8,0)</f>
        <v>76600.842399999994</v>
      </c>
      <c r="G23" s="16">
        <f t="shared" si="0"/>
        <v>159450.72520000002</v>
      </c>
      <c r="H23" s="27">
        <f>RA!J27</f>
        <v>32.4508933275985</v>
      </c>
      <c r="I23" s="20">
        <f>VLOOKUP(B23,RMS!B:D,3,FALSE)</f>
        <v>236051.53834028399</v>
      </c>
      <c r="J23" s="21">
        <f>VLOOKUP(B23,RMS!B:E,4,FALSE)</f>
        <v>159450.737251101</v>
      </c>
      <c r="K23" s="22">
        <f t="shared" si="1"/>
        <v>2.9259716015076265E-2</v>
      </c>
      <c r="L23" s="22">
        <f t="shared" si="2"/>
        <v>-1.2051100988173857E-2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708973.8419</v>
      </c>
      <c r="F24" s="25">
        <f>VLOOKUP(C24,RA!B28:I63,8,0)</f>
        <v>48893.141900000002</v>
      </c>
      <c r="G24" s="16">
        <f t="shared" si="0"/>
        <v>660080.69999999995</v>
      </c>
      <c r="H24" s="27">
        <f>RA!J28</f>
        <v>6.8963252253383303</v>
      </c>
      <c r="I24" s="20">
        <f>VLOOKUP(B24,RMS!B:D,3,FALSE)</f>
        <v>708973.84202123899</v>
      </c>
      <c r="J24" s="21">
        <f>VLOOKUP(B24,RMS!B:E,4,FALSE)</f>
        <v>660080.70184513298</v>
      </c>
      <c r="K24" s="22">
        <f t="shared" si="1"/>
        <v>-1.2123899068683386E-4</v>
      </c>
      <c r="L24" s="22">
        <f t="shared" si="2"/>
        <v>-1.8451330251991749E-3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444604.19890000002</v>
      </c>
      <c r="F25" s="25">
        <f>VLOOKUP(C25,RA!B29:I64,8,0)</f>
        <v>63659.344799999999</v>
      </c>
      <c r="G25" s="16">
        <f t="shared" si="0"/>
        <v>380944.8541</v>
      </c>
      <c r="H25" s="27">
        <f>RA!J29</f>
        <v>14.318205936313801</v>
      </c>
      <c r="I25" s="20">
        <f>VLOOKUP(B25,RMS!B:D,3,FALSE)</f>
        <v>444604.19773008802</v>
      </c>
      <c r="J25" s="21">
        <f>VLOOKUP(B25,RMS!B:E,4,FALSE)</f>
        <v>380944.833295007</v>
      </c>
      <c r="K25" s="22">
        <f t="shared" si="1"/>
        <v>1.169911993201822E-3</v>
      </c>
      <c r="L25" s="22">
        <f t="shared" si="2"/>
        <v>2.0804992993362248E-2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1024939.7606</v>
      </c>
      <c r="F26" s="25">
        <f>VLOOKUP(C26,RA!B30:I65,8,0)</f>
        <v>118471.283</v>
      </c>
      <c r="G26" s="16">
        <f t="shared" si="0"/>
        <v>906468.4776000001</v>
      </c>
      <c r="H26" s="27">
        <f>RA!J30</f>
        <v>11.558853266717501</v>
      </c>
      <c r="I26" s="20">
        <f>VLOOKUP(B26,RMS!B:D,3,FALSE)</f>
        <v>1024939.73103186</v>
      </c>
      <c r="J26" s="21">
        <f>VLOOKUP(B26,RMS!B:E,4,FALSE)</f>
        <v>906468.47331003495</v>
      </c>
      <c r="K26" s="22">
        <f t="shared" si="1"/>
        <v>2.956814004573971E-2</v>
      </c>
      <c r="L26" s="22">
        <f t="shared" si="2"/>
        <v>4.2899651452898979E-3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622124.97320000001</v>
      </c>
      <c r="F27" s="25">
        <f>VLOOKUP(C27,RA!B31:I66,8,0)</f>
        <v>28796.999199999998</v>
      </c>
      <c r="G27" s="16">
        <f t="shared" si="0"/>
        <v>593327.97400000005</v>
      </c>
      <c r="H27" s="27">
        <f>RA!J31</f>
        <v>4.6288126084825096</v>
      </c>
      <c r="I27" s="20">
        <f>VLOOKUP(B27,RMS!B:D,3,FALSE)</f>
        <v>622124.96770265501</v>
      </c>
      <c r="J27" s="21">
        <f>VLOOKUP(B27,RMS!B:E,4,FALSE)</f>
        <v>593327.87371238903</v>
      </c>
      <c r="K27" s="22">
        <f t="shared" si="1"/>
        <v>5.4973450023680925E-3</v>
      </c>
      <c r="L27" s="22">
        <f t="shared" si="2"/>
        <v>0.10028761101420969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123222.8064</v>
      </c>
      <c r="F28" s="25">
        <f>VLOOKUP(C28,RA!B32:I67,8,0)</f>
        <v>33055.8554</v>
      </c>
      <c r="G28" s="16">
        <f t="shared" si="0"/>
        <v>90166.951000000001</v>
      </c>
      <c r="H28" s="27">
        <f>RA!J32</f>
        <v>26.826085499704998</v>
      </c>
      <c r="I28" s="20">
        <f>VLOOKUP(B28,RMS!B:D,3,FALSE)</f>
        <v>123222.773173436</v>
      </c>
      <c r="J28" s="21">
        <f>VLOOKUP(B28,RMS!B:E,4,FALSE)</f>
        <v>90166.937719826004</v>
      </c>
      <c r="K28" s="22">
        <f t="shared" si="1"/>
        <v>3.3226564002688974E-2</v>
      </c>
      <c r="L28" s="22">
        <f t="shared" si="2"/>
        <v>1.3280173996463418E-2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17.094000000000001</v>
      </c>
      <c r="F29" s="25">
        <f>VLOOKUP(C29,RA!B33:I68,8,0)</f>
        <v>4.1025999999999998</v>
      </c>
      <c r="G29" s="16">
        <f t="shared" si="0"/>
        <v>12.991400000000002</v>
      </c>
      <c r="H29" s="27">
        <f>RA!J33</f>
        <v>24.000234000233998</v>
      </c>
      <c r="I29" s="20">
        <f>VLOOKUP(B29,RMS!B:D,3,FALSE)</f>
        <v>17.094000000000001</v>
      </c>
      <c r="J29" s="21">
        <f>VLOOKUP(B29,RMS!B:E,4,FALSE)</f>
        <v>12.991400000000001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123300.77899999999</v>
      </c>
      <c r="F31" s="25">
        <f>VLOOKUP(C31,RA!B35:I70,8,0)</f>
        <v>19890.2647</v>
      </c>
      <c r="G31" s="16">
        <f t="shared" si="0"/>
        <v>103410.5143</v>
      </c>
      <c r="H31" s="27">
        <f>RA!J35</f>
        <v>16.1314996233722</v>
      </c>
      <c r="I31" s="20">
        <f>VLOOKUP(B31,RMS!B:D,3,FALSE)</f>
        <v>123300.7787</v>
      </c>
      <c r="J31" s="21">
        <f>VLOOKUP(B31,RMS!B:E,4,FALSE)</f>
        <v>103410.519</v>
      </c>
      <c r="K31" s="22">
        <f t="shared" si="1"/>
        <v>2.9999999969732016E-4</v>
      </c>
      <c r="L31" s="22">
        <f t="shared" si="2"/>
        <v>-4.7000000049592927E-3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223463.67569999999</v>
      </c>
      <c r="F35" s="25">
        <f>VLOOKUP(C35,RA!B8:I74,8,0)</f>
        <v>13205.296700000001</v>
      </c>
      <c r="G35" s="16">
        <f t="shared" si="0"/>
        <v>210258.37899999999</v>
      </c>
      <c r="H35" s="27">
        <f>RA!J39</f>
        <v>5.9093705760609199</v>
      </c>
      <c r="I35" s="20">
        <f>VLOOKUP(B35,RMS!B:D,3,FALSE)</f>
        <v>223463.67521367499</v>
      </c>
      <c r="J35" s="21">
        <f>VLOOKUP(B35,RMS!B:E,4,FALSE)</f>
        <v>210258.37820512801</v>
      </c>
      <c r="K35" s="22">
        <f t="shared" si="1"/>
        <v>4.8632500693202019E-4</v>
      </c>
      <c r="L35" s="22">
        <f t="shared" si="2"/>
        <v>7.9487197217531502E-4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529895.85880000005</v>
      </c>
      <c r="F36" s="25">
        <f>VLOOKUP(C36,RA!B8:I75,8,0)</f>
        <v>31508.801200000002</v>
      </c>
      <c r="G36" s="16">
        <f t="shared" si="0"/>
        <v>498387.05760000006</v>
      </c>
      <c r="H36" s="27">
        <f>RA!J40</f>
        <v>5.94622522081126</v>
      </c>
      <c r="I36" s="20">
        <f>VLOOKUP(B36,RMS!B:D,3,FALSE)</f>
        <v>529895.85164359002</v>
      </c>
      <c r="J36" s="21">
        <f>VLOOKUP(B36,RMS!B:E,4,FALSE)</f>
        <v>498387.05307179497</v>
      </c>
      <c r="K36" s="22">
        <f t="shared" si="1"/>
        <v>7.1564100217074156E-3</v>
      </c>
      <c r="L36" s="22">
        <f t="shared" si="2"/>
        <v>4.528205085080117E-3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10518.2513</v>
      </c>
      <c r="F40" s="25">
        <f>VLOOKUP(C40,RA!B8:I78,8,0)</f>
        <v>1110.6016</v>
      </c>
      <c r="G40" s="16">
        <f t="shared" si="0"/>
        <v>9407.6496999999999</v>
      </c>
      <c r="H40" s="27">
        <f>RA!J43</f>
        <v>0</v>
      </c>
      <c r="I40" s="20">
        <f>VLOOKUP(B40,RMS!B:D,3,FALSE)</f>
        <v>10518.2512669238</v>
      </c>
      <c r="J40" s="21">
        <f>VLOOKUP(B40,RMS!B:E,4,FALSE)</f>
        <v>9407.6497995613008</v>
      </c>
      <c r="K40" s="22">
        <f t="shared" si="1"/>
        <v>3.3076199542847462E-5</v>
      </c>
      <c r="L40" s="22">
        <f t="shared" si="2"/>
        <v>-9.9561300885397941E-5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5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5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6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4"/>
      <c r="W4" s="44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5" t="s">
        <v>4</v>
      </c>
      <c r="C6" s="46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7" t="s">
        <v>5</v>
      </c>
      <c r="B7" s="48"/>
      <c r="C7" s="49"/>
      <c r="D7" s="64">
        <v>15648890.318299999</v>
      </c>
      <c r="E7" s="64">
        <v>18858386</v>
      </c>
      <c r="F7" s="65">
        <v>82.981069102626293</v>
      </c>
      <c r="G7" s="64">
        <v>14252126.0704</v>
      </c>
      <c r="H7" s="65">
        <v>9.8003921730731598</v>
      </c>
      <c r="I7" s="64">
        <v>1834924.3430999999</v>
      </c>
      <c r="J7" s="65">
        <v>11.725587602554899</v>
      </c>
      <c r="K7" s="64">
        <v>1591041.1255000001</v>
      </c>
      <c r="L7" s="65">
        <v>11.163535304423201</v>
      </c>
      <c r="M7" s="65">
        <v>0.15328530085817699</v>
      </c>
      <c r="N7" s="64">
        <v>134969175.84</v>
      </c>
      <c r="O7" s="64">
        <v>3817252543.1933999</v>
      </c>
      <c r="P7" s="64">
        <v>942811</v>
      </c>
      <c r="Q7" s="64">
        <v>937082</v>
      </c>
      <c r="R7" s="65">
        <v>0.61136592101864695</v>
      </c>
      <c r="S7" s="64">
        <v>16.598120215292401</v>
      </c>
      <c r="T7" s="64">
        <v>16.355520710674199</v>
      </c>
      <c r="U7" s="66">
        <v>1.46160831149203</v>
      </c>
      <c r="V7" s="54"/>
      <c r="W7" s="54"/>
    </row>
    <row r="8" spans="1:23" ht="14.25" thickBot="1" x14ac:dyDescent="0.2">
      <c r="A8" s="50">
        <v>41828</v>
      </c>
      <c r="B8" s="40" t="s">
        <v>6</v>
      </c>
      <c r="C8" s="41"/>
      <c r="D8" s="67">
        <v>644361.52480000001</v>
      </c>
      <c r="E8" s="67">
        <v>653980</v>
      </c>
      <c r="F8" s="68">
        <v>98.5292401602496</v>
      </c>
      <c r="G8" s="67">
        <v>529184.71160000004</v>
      </c>
      <c r="H8" s="68">
        <v>21.764954783323301</v>
      </c>
      <c r="I8" s="67">
        <v>134275.11790000001</v>
      </c>
      <c r="J8" s="68">
        <v>20.838475410473499</v>
      </c>
      <c r="K8" s="67">
        <v>82576.319799999997</v>
      </c>
      <c r="L8" s="68">
        <v>15.6044416986895</v>
      </c>
      <c r="M8" s="68">
        <v>0.62607292532792203</v>
      </c>
      <c r="N8" s="67">
        <v>5243418.4839000003</v>
      </c>
      <c r="O8" s="67">
        <v>145828060.47600001</v>
      </c>
      <c r="P8" s="67">
        <v>30377</v>
      </c>
      <c r="Q8" s="67">
        <v>30525</v>
      </c>
      <c r="R8" s="68">
        <v>-0.48484848484848803</v>
      </c>
      <c r="S8" s="67">
        <v>21.212151456694201</v>
      </c>
      <c r="T8" s="67">
        <v>20.640830787878802</v>
      </c>
      <c r="U8" s="69">
        <v>2.69336502703087</v>
      </c>
      <c r="V8" s="54"/>
      <c r="W8" s="54"/>
    </row>
    <row r="9" spans="1:23" ht="12" customHeight="1" thickBot="1" x14ac:dyDescent="0.2">
      <c r="A9" s="51"/>
      <c r="B9" s="40" t="s">
        <v>7</v>
      </c>
      <c r="C9" s="41"/>
      <c r="D9" s="67">
        <v>119334.7484</v>
      </c>
      <c r="E9" s="67">
        <v>134100</v>
      </c>
      <c r="F9" s="68">
        <v>88.989372408650297</v>
      </c>
      <c r="G9" s="67">
        <v>110408.1781</v>
      </c>
      <c r="H9" s="68">
        <v>8.0850625865005501</v>
      </c>
      <c r="I9" s="67">
        <v>26188.556499999999</v>
      </c>
      <c r="J9" s="68">
        <v>21.945457505988301</v>
      </c>
      <c r="K9" s="67">
        <v>22019.438399999999</v>
      </c>
      <c r="L9" s="68">
        <v>19.943666111450899</v>
      </c>
      <c r="M9" s="68">
        <v>0.189338075942936</v>
      </c>
      <c r="N9" s="67">
        <v>1045418.4269</v>
      </c>
      <c r="O9" s="67">
        <v>24550861.6873</v>
      </c>
      <c r="P9" s="67">
        <v>6904</v>
      </c>
      <c r="Q9" s="67">
        <v>7205</v>
      </c>
      <c r="R9" s="68">
        <v>-4.1776544066620502</v>
      </c>
      <c r="S9" s="67">
        <v>17.284870857473901</v>
      </c>
      <c r="T9" s="67">
        <v>16.919506092991</v>
      </c>
      <c r="U9" s="69">
        <v>2.1137835943099601</v>
      </c>
      <c r="V9" s="54"/>
      <c r="W9" s="54"/>
    </row>
    <row r="10" spans="1:23" ht="14.25" thickBot="1" x14ac:dyDescent="0.2">
      <c r="A10" s="51"/>
      <c r="B10" s="40" t="s">
        <v>8</v>
      </c>
      <c r="C10" s="41"/>
      <c r="D10" s="67">
        <v>180131.3297</v>
      </c>
      <c r="E10" s="67">
        <v>202969</v>
      </c>
      <c r="F10" s="68">
        <v>88.7481978528741</v>
      </c>
      <c r="G10" s="67">
        <v>152838.723</v>
      </c>
      <c r="H10" s="68">
        <v>17.857128196497701</v>
      </c>
      <c r="I10" s="67">
        <v>48311.304300000003</v>
      </c>
      <c r="J10" s="68">
        <v>26.8200453416183</v>
      </c>
      <c r="K10" s="67">
        <v>33731.396500000003</v>
      </c>
      <c r="L10" s="68">
        <v>22.069928247175898</v>
      </c>
      <c r="M10" s="68">
        <v>0.432235522771789</v>
      </c>
      <c r="N10" s="67">
        <v>1579436.2433</v>
      </c>
      <c r="O10" s="67">
        <v>37157427.079499997</v>
      </c>
      <c r="P10" s="67">
        <v>90433</v>
      </c>
      <c r="Q10" s="67">
        <v>89786</v>
      </c>
      <c r="R10" s="68">
        <v>0.72060232107455902</v>
      </c>
      <c r="S10" s="67">
        <v>1.99187608174007</v>
      </c>
      <c r="T10" s="67">
        <v>2.1157935001002399</v>
      </c>
      <c r="U10" s="69">
        <v>-6.22114093824118</v>
      </c>
      <c r="V10" s="54"/>
      <c r="W10" s="54"/>
    </row>
    <row r="11" spans="1:23" ht="14.25" thickBot="1" x14ac:dyDescent="0.2">
      <c r="A11" s="51"/>
      <c r="B11" s="40" t="s">
        <v>9</v>
      </c>
      <c r="C11" s="41"/>
      <c r="D11" s="67">
        <v>62507.003499999999</v>
      </c>
      <c r="E11" s="67">
        <v>55065</v>
      </c>
      <c r="F11" s="68">
        <v>113.514943248888</v>
      </c>
      <c r="G11" s="67">
        <v>47138.881800000003</v>
      </c>
      <c r="H11" s="68">
        <v>32.601795191501601</v>
      </c>
      <c r="I11" s="67">
        <v>12979.382100000001</v>
      </c>
      <c r="J11" s="68">
        <v>20.764684552507799</v>
      </c>
      <c r="K11" s="67">
        <v>10877.1823</v>
      </c>
      <c r="L11" s="68">
        <v>23.074756728743601</v>
      </c>
      <c r="M11" s="68">
        <v>0.19326694561329499</v>
      </c>
      <c r="N11" s="67">
        <v>537139.63060000003</v>
      </c>
      <c r="O11" s="67">
        <v>15637675.827500001</v>
      </c>
      <c r="P11" s="67">
        <v>3560</v>
      </c>
      <c r="Q11" s="67">
        <v>3458</v>
      </c>
      <c r="R11" s="68">
        <v>2.9496818970503198</v>
      </c>
      <c r="S11" s="67">
        <v>17.5581470505618</v>
      </c>
      <c r="T11" s="67">
        <v>17.6278692018508</v>
      </c>
      <c r="U11" s="69">
        <v>-0.39709287710260399</v>
      </c>
      <c r="V11" s="54"/>
      <c r="W11" s="54"/>
    </row>
    <row r="12" spans="1:23" ht="14.25" thickBot="1" x14ac:dyDescent="0.2">
      <c r="A12" s="51"/>
      <c r="B12" s="40" t="s">
        <v>10</v>
      </c>
      <c r="C12" s="41"/>
      <c r="D12" s="67">
        <v>185632.2928</v>
      </c>
      <c r="E12" s="67">
        <v>210365</v>
      </c>
      <c r="F12" s="68">
        <v>88.242955244456098</v>
      </c>
      <c r="G12" s="67">
        <v>168468.97469999999</v>
      </c>
      <c r="H12" s="68">
        <v>10.187821306898501</v>
      </c>
      <c r="I12" s="67">
        <v>39977.914499999999</v>
      </c>
      <c r="J12" s="68">
        <v>21.536077531010299</v>
      </c>
      <c r="K12" s="67">
        <v>-9510.3696999999993</v>
      </c>
      <c r="L12" s="68">
        <v>-5.6451757464159398</v>
      </c>
      <c r="M12" s="68">
        <v>-5.2036130835166201</v>
      </c>
      <c r="N12" s="67">
        <v>1647259.5057999999</v>
      </c>
      <c r="O12" s="67">
        <v>46536691.853200004</v>
      </c>
      <c r="P12" s="67">
        <v>2757</v>
      </c>
      <c r="Q12" s="67">
        <v>2614</v>
      </c>
      <c r="R12" s="68">
        <v>5.4705432287681699</v>
      </c>
      <c r="S12" s="67">
        <v>67.331263257163599</v>
      </c>
      <c r="T12" s="67">
        <v>81.179540627391006</v>
      </c>
      <c r="U12" s="69">
        <v>-20.567380887145301</v>
      </c>
      <c r="V12" s="54"/>
      <c r="W12" s="54"/>
    </row>
    <row r="13" spans="1:23" ht="14.25" thickBot="1" x14ac:dyDescent="0.2">
      <c r="A13" s="51"/>
      <c r="B13" s="40" t="s">
        <v>11</v>
      </c>
      <c r="C13" s="41"/>
      <c r="D13" s="67">
        <v>326361.5711</v>
      </c>
      <c r="E13" s="67">
        <v>318296</v>
      </c>
      <c r="F13" s="68">
        <v>102.53398443587101</v>
      </c>
      <c r="G13" s="67">
        <v>282733.79869999998</v>
      </c>
      <c r="H13" s="68">
        <v>15.4306887257905</v>
      </c>
      <c r="I13" s="67">
        <v>80291.715700000001</v>
      </c>
      <c r="J13" s="68">
        <v>24.602074144139301</v>
      </c>
      <c r="K13" s="67">
        <v>55094.424400000004</v>
      </c>
      <c r="L13" s="68">
        <v>19.486324115943098</v>
      </c>
      <c r="M13" s="68">
        <v>0.457347391762568</v>
      </c>
      <c r="N13" s="67">
        <v>2640039.1897999998</v>
      </c>
      <c r="O13" s="67">
        <v>73169276.295100003</v>
      </c>
      <c r="P13" s="67">
        <v>13966</v>
      </c>
      <c r="Q13" s="67">
        <v>13973</v>
      </c>
      <c r="R13" s="68">
        <v>-5.0096614900163997E-2</v>
      </c>
      <c r="S13" s="67">
        <v>23.3682923600172</v>
      </c>
      <c r="T13" s="67">
        <v>22.491491748371899</v>
      </c>
      <c r="U13" s="69">
        <v>3.7520953526990199</v>
      </c>
      <c r="V13" s="54"/>
      <c r="W13" s="54"/>
    </row>
    <row r="14" spans="1:23" ht="14.25" thickBot="1" x14ac:dyDescent="0.2">
      <c r="A14" s="51"/>
      <c r="B14" s="40" t="s">
        <v>12</v>
      </c>
      <c r="C14" s="41"/>
      <c r="D14" s="67">
        <v>164368.35639999999</v>
      </c>
      <c r="E14" s="67">
        <v>161457</v>
      </c>
      <c r="F14" s="68">
        <v>101.803177564305</v>
      </c>
      <c r="G14" s="67">
        <v>152679.50109999999</v>
      </c>
      <c r="H14" s="68">
        <v>7.6558118252850296</v>
      </c>
      <c r="I14" s="67">
        <v>19339.0694</v>
      </c>
      <c r="J14" s="68">
        <v>11.7656888610222</v>
      </c>
      <c r="K14" s="67">
        <v>17745.466400000001</v>
      </c>
      <c r="L14" s="68">
        <v>11.6226908472653</v>
      </c>
      <c r="M14" s="68">
        <v>8.9803387754294001E-2</v>
      </c>
      <c r="N14" s="67">
        <v>1447084.5992999999</v>
      </c>
      <c r="O14" s="67">
        <v>34218192.8015</v>
      </c>
      <c r="P14" s="67">
        <v>3400</v>
      </c>
      <c r="Q14" s="67">
        <v>3177</v>
      </c>
      <c r="R14" s="68">
        <v>7.0192005036197704</v>
      </c>
      <c r="S14" s="67">
        <v>48.343634235294097</v>
      </c>
      <c r="T14" s="67">
        <v>54.534475417060101</v>
      </c>
      <c r="U14" s="69">
        <v>-12.805907705727</v>
      </c>
      <c r="V14" s="54"/>
      <c r="W14" s="54"/>
    </row>
    <row r="15" spans="1:23" ht="14.25" thickBot="1" x14ac:dyDescent="0.2">
      <c r="A15" s="51"/>
      <c r="B15" s="40" t="s">
        <v>13</v>
      </c>
      <c r="C15" s="41"/>
      <c r="D15" s="67">
        <v>139853.60690000001</v>
      </c>
      <c r="E15" s="67">
        <v>104587</v>
      </c>
      <c r="F15" s="68">
        <v>133.71987617964001</v>
      </c>
      <c r="G15" s="67">
        <v>100590.7117</v>
      </c>
      <c r="H15" s="68">
        <v>39.032326679521901</v>
      </c>
      <c r="I15" s="67">
        <v>19580.276699999999</v>
      </c>
      <c r="J15" s="68">
        <v>14.0005518155857</v>
      </c>
      <c r="K15" s="67">
        <v>14683.580099999999</v>
      </c>
      <c r="L15" s="68">
        <v>14.597351834821501</v>
      </c>
      <c r="M15" s="68">
        <v>0.33348111064548902</v>
      </c>
      <c r="N15" s="67">
        <v>1209739.5739</v>
      </c>
      <c r="O15" s="67">
        <v>27031606.869899999</v>
      </c>
      <c r="P15" s="67">
        <v>6872</v>
      </c>
      <c r="Q15" s="67">
        <v>7182</v>
      </c>
      <c r="R15" s="68">
        <v>-4.3163464216095901</v>
      </c>
      <c r="S15" s="67">
        <v>20.351223355646098</v>
      </c>
      <c r="T15" s="67">
        <v>19.718975549986101</v>
      </c>
      <c r="U15" s="69">
        <v>3.10668206333954</v>
      </c>
      <c r="V15" s="54"/>
      <c r="W15" s="54"/>
    </row>
    <row r="16" spans="1:23" ht="14.25" thickBot="1" x14ac:dyDescent="0.2">
      <c r="A16" s="51"/>
      <c r="B16" s="40" t="s">
        <v>14</v>
      </c>
      <c r="C16" s="41"/>
      <c r="D16" s="67">
        <v>924648.22530000005</v>
      </c>
      <c r="E16" s="67">
        <v>1185573</v>
      </c>
      <c r="F16" s="68">
        <v>77.991673671718203</v>
      </c>
      <c r="G16" s="67">
        <v>783399.82680000004</v>
      </c>
      <c r="H16" s="68">
        <v>18.030179949996398</v>
      </c>
      <c r="I16" s="67">
        <v>22522.3639</v>
      </c>
      <c r="J16" s="68">
        <v>2.4357764697696398</v>
      </c>
      <c r="K16" s="67">
        <v>68674.842300000004</v>
      </c>
      <c r="L16" s="68">
        <v>8.7662570185291209</v>
      </c>
      <c r="M16" s="68">
        <v>-0.67204345658905096</v>
      </c>
      <c r="N16" s="67">
        <v>7730065.6568</v>
      </c>
      <c r="O16" s="67">
        <v>194621204.20100001</v>
      </c>
      <c r="P16" s="67">
        <v>67026</v>
      </c>
      <c r="Q16" s="67">
        <v>65391</v>
      </c>
      <c r="R16" s="68">
        <v>2.5003440840482698</v>
      </c>
      <c r="S16" s="67">
        <v>13.795366354847401</v>
      </c>
      <c r="T16" s="67">
        <v>13.9589567019926</v>
      </c>
      <c r="U16" s="69">
        <v>-1.1858354677748</v>
      </c>
      <c r="V16" s="54"/>
      <c r="W16" s="54"/>
    </row>
    <row r="17" spans="1:23" ht="12" thickBot="1" x14ac:dyDescent="0.2">
      <c r="A17" s="51"/>
      <c r="B17" s="40" t="s">
        <v>15</v>
      </c>
      <c r="C17" s="41"/>
      <c r="D17" s="67">
        <v>443351.27059999999</v>
      </c>
      <c r="E17" s="67">
        <v>614463</v>
      </c>
      <c r="F17" s="68">
        <v>72.152639068585103</v>
      </c>
      <c r="G17" s="67">
        <v>365884.52409999998</v>
      </c>
      <c r="H17" s="68">
        <v>21.1724578104396</v>
      </c>
      <c r="I17" s="67">
        <v>53869.203800000003</v>
      </c>
      <c r="J17" s="68">
        <v>12.1504566180891</v>
      </c>
      <c r="K17" s="67">
        <v>50503.516799999998</v>
      </c>
      <c r="L17" s="68">
        <v>13.803130078876199</v>
      </c>
      <c r="M17" s="68">
        <v>6.6642626360625998E-2</v>
      </c>
      <c r="N17" s="67">
        <v>4293624.4625000004</v>
      </c>
      <c r="O17" s="67">
        <v>194805065.20379999</v>
      </c>
      <c r="P17" s="67">
        <v>12301</v>
      </c>
      <c r="Q17" s="67">
        <v>11647</v>
      </c>
      <c r="R17" s="68">
        <v>5.6151798746458397</v>
      </c>
      <c r="S17" s="67">
        <v>36.041888513129003</v>
      </c>
      <c r="T17" s="67">
        <v>37.7606970807933</v>
      </c>
      <c r="U17" s="69">
        <v>-4.7689192730236796</v>
      </c>
      <c r="V17" s="53"/>
      <c r="W17" s="53"/>
    </row>
    <row r="18" spans="1:23" ht="12" thickBot="1" x14ac:dyDescent="0.2">
      <c r="A18" s="51"/>
      <c r="B18" s="40" t="s">
        <v>16</v>
      </c>
      <c r="C18" s="41"/>
      <c r="D18" s="67">
        <v>1783001.4517999999</v>
      </c>
      <c r="E18" s="67">
        <v>1856065</v>
      </c>
      <c r="F18" s="68">
        <v>96.063524273126205</v>
      </c>
      <c r="G18" s="67">
        <v>1536979.2231999999</v>
      </c>
      <c r="H18" s="68">
        <v>16.0068675546427</v>
      </c>
      <c r="I18" s="67">
        <v>273084.62270000001</v>
      </c>
      <c r="J18" s="68">
        <v>15.316006749423099</v>
      </c>
      <c r="K18" s="67">
        <v>188074.58350000001</v>
      </c>
      <c r="L18" s="68">
        <v>12.2366379884061</v>
      </c>
      <c r="M18" s="68">
        <v>0.45200174110713898</v>
      </c>
      <c r="N18" s="67">
        <v>16023564.7064</v>
      </c>
      <c r="O18" s="67">
        <v>478528323.47750002</v>
      </c>
      <c r="P18" s="67">
        <v>93689</v>
      </c>
      <c r="Q18" s="67">
        <v>95350</v>
      </c>
      <c r="R18" s="68">
        <v>-1.7420031463031</v>
      </c>
      <c r="S18" s="67">
        <v>19.031065032180901</v>
      </c>
      <c r="T18" s="67">
        <v>19.573743725222901</v>
      </c>
      <c r="U18" s="69">
        <v>-2.8515413726150798</v>
      </c>
      <c r="V18" s="53"/>
      <c r="W18" s="53"/>
    </row>
    <row r="19" spans="1:23" ht="12" thickBot="1" x14ac:dyDescent="0.2">
      <c r="A19" s="51"/>
      <c r="B19" s="40" t="s">
        <v>17</v>
      </c>
      <c r="C19" s="41"/>
      <c r="D19" s="67">
        <v>453543.84889999998</v>
      </c>
      <c r="E19" s="67">
        <v>483063</v>
      </c>
      <c r="F19" s="68">
        <v>93.889171578034293</v>
      </c>
      <c r="G19" s="67">
        <v>387769.92050000001</v>
      </c>
      <c r="H19" s="68">
        <v>16.962101731663299</v>
      </c>
      <c r="I19" s="67">
        <v>45885.452100000002</v>
      </c>
      <c r="J19" s="68">
        <v>10.117092803989699</v>
      </c>
      <c r="K19" s="67">
        <v>53006.643799999998</v>
      </c>
      <c r="L19" s="68">
        <v>13.6696120554302</v>
      </c>
      <c r="M19" s="68">
        <v>-0.13434526673428099</v>
      </c>
      <c r="N19" s="67">
        <v>4098014.3382999999</v>
      </c>
      <c r="O19" s="67">
        <v>152835416.81110001</v>
      </c>
      <c r="P19" s="67">
        <v>11559</v>
      </c>
      <c r="Q19" s="67">
        <v>12137</v>
      </c>
      <c r="R19" s="68">
        <v>-4.7622971080168099</v>
      </c>
      <c r="S19" s="67">
        <v>39.237291193009803</v>
      </c>
      <c r="T19" s="67">
        <v>37.986843948257402</v>
      </c>
      <c r="U19" s="69">
        <v>3.18688473830007</v>
      </c>
      <c r="V19" s="53"/>
      <c r="W19" s="53"/>
    </row>
    <row r="20" spans="1:23" ht="12" thickBot="1" x14ac:dyDescent="0.2">
      <c r="A20" s="51"/>
      <c r="B20" s="40" t="s">
        <v>18</v>
      </c>
      <c r="C20" s="41"/>
      <c r="D20" s="67">
        <v>811707.80630000005</v>
      </c>
      <c r="E20" s="67">
        <v>816551</v>
      </c>
      <c r="F20" s="68">
        <v>99.406871867158301</v>
      </c>
      <c r="G20" s="67">
        <v>730437.31869999995</v>
      </c>
      <c r="H20" s="68">
        <v>11.126278123993099</v>
      </c>
      <c r="I20" s="67">
        <v>69205.898000000001</v>
      </c>
      <c r="J20" s="68">
        <v>8.5259618624909592</v>
      </c>
      <c r="K20" s="67">
        <v>37591.4372</v>
      </c>
      <c r="L20" s="68">
        <v>5.1464288909695304</v>
      </c>
      <c r="M20" s="68">
        <v>0.84100165236566204</v>
      </c>
      <c r="N20" s="67">
        <v>7500460.8245000001</v>
      </c>
      <c r="O20" s="67">
        <v>220246214.56720001</v>
      </c>
      <c r="P20" s="67">
        <v>37983</v>
      </c>
      <c r="Q20" s="67">
        <v>38623</v>
      </c>
      <c r="R20" s="68">
        <v>-1.6570437304196901</v>
      </c>
      <c r="S20" s="67">
        <v>21.370292138588301</v>
      </c>
      <c r="T20" s="67">
        <v>21.883984615384598</v>
      </c>
      <c r="U20" s="69">
        <v>-2.4037690896547299</v>
      </c>
      <c r="V20" s="53"/>
      <c r="W20" s="53"/>
    </row>
    <row r="21" spans="1:23" ht="12" thickBot="1" x14ac:dyDescent="0.2">
      <c r="A21" s="51"/>
      <c r="B21" s="40" t="s">
        <v>19</v>
      </c>
      <c r="C21" s="41"/>
      <c r="D21" s="67">
        <v>324587.09840000002</v>
      </c>
      <c r="E21" s="67">
        <v>367818</v>
      </c>
      <c r="F21" s="68">
        <v>88.246659597953297</v>
      </c>
      <c r="G21" s="67">
        <v>332938.36109999998</v>
      </c>
      <c r="H21" s="68">
        <v>-2.5083509969858002</v>
      </c>
      <c r="I21" s="67">
        <v>44148.449000000001</v>
      </c>
      <c r="J21" s="68">
        <v>13.6014182996252</v>
      </c>
      <c r="K21" s="67">
        <v>28028.558700000001</v>
      </c>
      <c r="L21" s="68">
        <v>8.4185428820506107</v>
      </c>
      <c r="M21" s="68">
        <v>0.57512376831563605</v>
      </c>
      <c r="N21" s="67">
        <v>2846326.6209</v>
      </c>
      <c r="O21" s="67">
        <v>88218813.900099993</v>
      </c>
      <c r="P21" s="67">
        <v>30391</v>
      </c>
      <c r="Q21" s="67">
        <v>31159</v>
      </c>
      <c r="R21" s="68">
        <v>-2.46477743188164</v>
      </c>
      <c r="S21" s="67">
        <v>10.680369135599401</v>
      </c>
      <c r="T21" s="67">
        <v>10.554551888699899</v>
      </c>
      <c r="U21" s="69">
        <v>1.17802339321859</v>
      </c>
      <c r="V21" s="53"/>
      <c r="W21" s="53"/>
    </row>
    <row r="22" spans="1:23" ht="12" thickBot="1" x14ac:dyDescent="0.2">
      <c r="A22" s="51"/>
      <c r="B22" s="40" t="s">
        <v>20</v>
      </c>
      <c r="C22" s="41"/>
      <c r="D22" s="67">
        <v>1236278.6598</v>
      </c>
      <c r="E22" s="67">
        <v>1318340</v>
      </c>
      <c r="F22" s="68">
        <v>93.775403901876601</v>
      </c>
      <c r="G22" s="67">
        <v>1093589.0781</v>
      </c>
      <c r="H22" s="68">
        <v>13.047824320622199</v>
      </c>
      <c r="I22" s="67">
        <v>172475.24249999999</v>
      </c>
      <c r="J22" s="68">
        <v>13.951162315452599</v>
      </c>
      <c r="K22" s="67">
        <v>127273.7982</v>
      </c>
      <c r="L22" s="68">
        <v>11.638173857873999</v>
      </c>
      <c r="M22" s="68">
        <v>0.35515121681973999</v>
      </c>
      <c r="N22" s="67">
        <v>10321753.2663</v>
      </c>
      <c r="O22" s="67">
        <v>265094892.30059999</v>
      </c>
      <c r="P22" s="67">
        <v>76330</v>
      </c>
      <c r="Q22" s="67">
        <v>74793</v>
      </c>
      <c r="R22" s="68">
        <v>2.0550051475405602</v>
      </c>
      <c r="S22" s="67">
        <v>16.1964975736932</v>
      </c>
      <c r="T22" s="67">
        <v>16.3524495781691</v>
      </c>
      <c r="U22" s="69">
        <v>-0.96287486702809499</v>
      </c>
      <c r="V22" s="53"/>
      <c r="W22" s="53"/>
    </row>
    <row r="23" spans="1:23" ht="12" thickBot="1" x14ac:dyDescent="0.2">
      <c r="A23" s="51"/>
      <c r="B23" s="40" t="s">
        <v>21</v>
      </c>
      <c r="C23" s="41"/>
      <c r="D23" s="67">
        <v>2812965.5660000001</v>
      </c>
      <c r="E23" s="67">
        <v>2838851</v>
      </c>
      <c r="F23" s="68">
        <v>99.088172151338696</v>
      </c>
      <c r="G23" s="67">
        <v>2208348.7525999998</v>
      </c>
      <c r="H23" s="68">
        <v>27.378683402617199</v>
      </c>
      <c r="I23" s="67">
        <v>149308.6832</v>
      </c>
      <c r="J23" s="68">
        <v>5.30787454367296</v>
      </c>
      <c r="K23" s="67">
        <v>224386.777</v>
      </c>
      <c r="L23" s="68">
        <v>10.1608397104768</v>
      </c>
      <c r="M23" s="68">
        <v>-0.33459232671272798</v>
      </c>
      <c r="N23" s="67">
        <v>22747226.674800001</v>
      </c>
      <c r="O23" s="67">
        <v>547438209.52180004</v>
      </c>
      <c r="P23" s="67">
        <v>88033</v>
      </c>
      <c r="Q23" s="67">
        <v>88815</v>
      </c>
      <c r="R23" s="68">
        <v>-0.88048190057985498</v>
      </c>
      <c r="S23" s="67">
        <v>31.953535219747099</v>
      </c>
      <c r="T23" s="67">
        <v>27.376861726059801</v>
      </c>
      <c r="U23" s="69">
        <v>14.3229018705229</v>
      </c>
      <c r="V23" s="53"/>
      <c r="W23" s="53"/>
    </row>
    <row r="24" spans="1:23" ht="12" thickBot="1" x14ac:dyDescent="0.2">
      <c r="A24" s="51"/>
      <c r="B24" s="40" t="s">
        <v>22</v>
      </c>
      <c r="C24" s="41"/>
      <c r="D24" s="67">
        <v>252865.51500000001</v>
      </c>
      <c r="E24" s="67">
        <v>328810</v>
      </c>
      <c r="F24" s="68">
        <v>76.903231349411499</v>
      </c>
      <c r="G24" s="67">
        <v>270986.58429999999</v>
      </c>
      <c r="H24" s="68">
        <v>-6.68707247881275</v>
      </c>
      <c r="I24" s="67">
        <v>49614.934500000003</v>
      </c>
      <c r="J24" s="68">
        <v>19.6210758513275</v>
      </c>
      <c r="K24" s="67">
        <v>44552.461600000002</v>
      </c>
      <c r="L24" s="68">
        <v>16.440836624841001</v>
      </c>
      <c r="M24" s="68">
        <v>0.11362947676049399</v>
      </c>
      <c r="N24" s="67">
        <v>2349752.34</v>
      </c>
      <c r="O24" s="67">
        <v>60280150.564099997</v>
      </c>
      <c r="P24" s="67">
        <v>26960</v>
      </c>
      <c r="Q24" s="67">
        <v>26568</v>
      </c>
      <c r="R24" s="68">
        <v>1.4754591990364401</v>
      </c>
      <c r="S24" s="67">
        <v>9.3792846810088992</v>
      </c>
      <c r="T24" s="67">
        <v>9.4833469850948493</v>
      </c>
      <c r="U24" s="69">
        <v>-1.1094908367229199</v>
      </c>
      <c r="V24" s="53"/>
      <c r="W24" s="53"/>
    </row>
    <row r="25" spans="1:23" ht="12" thickBot="1" x14ac:dyDescent="0.2">
      <c r="A25" s="51"/>
      <c r="B25" s="40" t="s">
        <v>23</v>
      </c>
      <c r="C25" s="41"/>
      <c r="D25" s="67">
        <v>204712.7156</v>
      </c>
      <c r="E25" s="67">
        <v>225318</v>
      </c>
      <c r="F25" s="68">
        <v>90.855020726262396</v>
      </c>
      <c r="G25" s="67">
        <v>175271.7971</v>
      </c>
      <c r="H25" s="68">
        <v>16.7972936816542</v>
      </c>
      <c r="I25" s="67">
        <v>18926.7088</v>
      </c>
      <c r="J25" s="68">
        <v>9.2454974008463608</v>
      </c>
      <c r="K25" s="67">
        <v>20565.524799999999</v>
      </c>
      <c r="L25" s="68">
        <v>11.733504842348699</v>
      </c>
      <c r="M25" s="68">
        <v>-7.9687536104111001E-2</v>
      </c>
      <c r="N25" s="67">
        <v>1910795.1455999999</v>
      </c>
      <c r="O25" s="67">
        <v>58936680.479400001</v>
      </c>
      <c r="P25" s="67">
        <v>17343</v>
      </c>
      <c r="Q25" s="67">
        <v>16685</v>
      </c>
      <c r="R25" s="68">
        <v>3.9436619718309802</v>
      </c>
      <c r="S25" s="67">
        <v>11.803766107363201</v>
      </c>
      <c r="T25" s="67">
        <v>11.8907060893018</v>
      </c>
      <c r="U25" s="69">
        <v>-0.73654443122465596</v>
      </c>
      <c r="V25" s="53"/>
      <c r="W25" s="53"/>
    </row>
    <row r="26" spans="1:23" ht="12" thickBot="1" x14ac:dyDescent="0.2">
      <c r="A26" s="51"/>
      <c r="B26" s="40" t="s">
        <v>24</v>
      </c>
      <c r="C26" s="41"/>
      <c r="D26" s="67">
        <v>531564.91960000002</v>
      </c>
      <c r="E26" s="67">
        <v>606513</v>
      </c>
      <c r="F26" s="68">
        <v>87.642790772827595</v>
      </c>
      <c r="G26" s="67">
        <v>532612.446</v>
      </c>
      <c r="H26" s="68">
        <v>-0.1966770412271</v>
      </c>
      <c r="I26" s="67">
        <v>119742.914</v>
      </c>
      <c r="J26" s="68">
        <v>22.5264891614943</v>
      </c>
      <c r="K26" s="67">
        <v>116140.66869999999</v>
      </c>
      <c r="L26" s="68">
        <v>21.805849557635</v>
      </c>
      <c r="M26" s="68">
        <v>3.1016226618299E-2</v>
      </c>
      <c r="N26" s="67">
        <v>4558419.9561000001</v>
      </c>
      <c r="O26" s="67">
        <v>124528669.6679</v>
      </c>
      <c r="P26" s="67">
        <v>39583</v>
      </c>
      <c r="Q26" s="67">
        <v>38044</v>
      </c>
      <c r="R26" s="68">
        <v>4.0453159499526796</v>
      </c>
      <c r="S26" s="67">
        <v>13.429121582497499</v>
      </c>
      <c r="T26" s="67">
        <v>13.4904997502891</v>
      </c>
      <c r="U26" s="69">
        <v>-0.45705273732572099</v>
      </c>
      <c r="V26" s="53"/>
      <c r="W26" s="53"/>
    </row>
    <row r="27" spans="1:23" ht="12" thickBot="1" x14ac:dyDescent="0.2">
      <c r="A27" s="51"/>
      <c r="B27" s="40" t="s">
        <v>25</v>
      </c>
      <c r="C27" s="41"/>
      <c r="D27" s="67">
        <v>236051.56760000001</v>
      </c>
      <c r="E27" s="67">
        <v>264992</v>
      </c>
      <c r="F27" s="68">
        <v>89.078752415167301</v>
      </c>
      <c r="G27" s="67">
        <v>218184.1777</v>
      </c>
      <c r="H27" s="68">
        <v>8.1891318098086003</v>
      </c>
      <c r="I27" s="67">
        <v>76600.842399999994</v>
      </c>
      <c r="J27" s="68">
        <v>32.4508933275985</v>
      </c>
      <c r="K27" s="67">
        <v>60806.251100000001</v>
      </c>
      <c r="L27" s="68">
        <v>27.869230363536101</v>
      </c>
      <c r="M27" s="68">
        <v>0.25975275591361002</v>
      </c>
      <c r="N27" s="67">
        <v>2120037.2993000001</v>
      </c>
      <c r="O27" s="67">
        <v>52676753.313100003</v>
      </c>
      <c r="P27" s="67">
        <v>33256</v>
      </c>
      <c r="Q27" s="67">
        <v>33658</v>
      </c>
      <c r="R27" s="68">
        <v>-1.1943668667181699</v>
      </c>
      <c r="S27" s="67">
        <v>7.0980144214577798</v>
      </c>
      <c r="T27" s="67">
        <v>7.2560606839384398</v>
      </c>
      <c r="U27" s="69">
        <v>-2.2266263929088499</v>
      </c>
      <c r="V27" s="53"/>
      <c r="W27" s="53"/>
    </row>
    <row r="28" spans="1:23" ht="12" thickBot="1" x14ac:dyDescent="0.2">
      <c r="A28" s="51"/>
      <c r="B28" s="40" t="s">
        <v>26</v>
      </c>
      <c r="C28" s="41"/>
      <c r="D28" s="67">
        <v>708973.8419</v>
      </c>
      <c r="E28" s="67">
        <v>965612</v>
      </c>
      <c r="F28" s="68">
        <v>73.422227758147201</v>
      </c>
      <c r="G28" s="67">
        <v>744449.49569999997</v>
      </c>
      <c r="H28" s="68">
        <v>-4.76535399713618</v>
      </c>
      <c r="I28" s="67">
        <v>48893.141900000002</v>
      </c>
      <c r="J28" s="68">
        <v>6.8963252253383303</v>
      </c>
      <c r="K28" s="67">
        <v>31047.783200000002</v>
      </c>
      <c r="L28" s="68">
        <v>4.1705694448494501</v>
      </c>
      <c r="M28" s="68">
        <v>0.574770784279375</v>
      </c>
      <c r="N28" s="67">
        <v>6346823.5420000004</v>
      </c>
      <c r="O28" s="67">
        <v>178046952.73750001</v>
      </c>
      <c r="P28" s="67">
        <v>42966</v>
      </c>
      <c r="Q28" s="67">
        <v>42365</v>
      </c>
      <c r="R28" s="68">
        <v>1.4186238640387001</v>
      </c>
      <c r="S28" s="67">
        <v>16.500810917935102</v>
      </c>
      <c r="T28" s="67">
        <v>16.647422643691701</v>
      </c>
      <c r="U28" s="69">
        <v>-0.88851224637243897</v>
      </c>
      <c r="V28" s="53"/>
      <c r="W28" s="53"/>
    </row>
    <row r="29" spans="1:23" ht="12" thickBot="1" x14ac:dyDescent="0.2">
      <c r="A29" s="51"/>
      <c r="B29" s="40" t="s">
        <v>27</v>
      </c>
      <c r="C29" s="41"/>
      <c r="D29" s="67">
        <v>444604.19890000002</v>
      </c>
      <c r="E29" s="67">
        <v>580608</v>
      </c>
      <c r="F29" s="68">
        <v>76.575623983823903</v>
      </c>
      <c r="G29" s="67">
        <v>495131.80540000001</v>
      </c>
      <c r="H29" s="68">
        <v>-10.2048799832563</v>
      </c>
      <c r="I29" s="67">
        <v>63659.344799999999</v>
      </c>
      <c r="J29" s="68">
        <v>14.318205936313801</v>
      </c>
      <c r="K29" s="67">
        <v>80438.236499999999</v>
      </c>
      <c r="L29" s="68">
        <v>16.245822955165799</v>
      </c>
      <c r="M29" s="68">
        <v>-0.208593480290931</v>
      </c>
      <c r="N29" s="67">
        <v>3840718.7908999999</v>
      </c>
      <c r="O29" s="67">
        <v>127940541.65549999</v>
      </c>
      <c r="P29" s="67">
        <v>80346</v>
      </c>
      <c r="Q29" s="67">
        <v>78508</v>
      </c>
      <c r="R29" s="68">
        <v>2.3411626840576898</v>
      </c>
      <c r="S29" s="67">
        <v>5.5336195815597504</v>
      </c>
      <c r="T29" s="67">
        <v>5.5146265985631997</v>
      </c>
      <c r="U29" s="69">
        <v>0.34322892487663897</v>
      </c>
      <c r="V29" s="53"/>
      <c r="W29" s="53"/>
    </row>
    <row r="30" spans="1:23" ht="12" thickBot="1" x14ac:dyDescent="0.2">
      <c r="A30" s="51"/>
      <c r="B30" s="40" t="s">
        <v>28</v>
      </c>
      <c r="C30" s="41"/>
      <c r="D30" s="67">
        <v>1024939.7606</v>
      </c>
      <c r="E30" s="67">
        <v>1257870</v>
      </c>
      <c r="F30" s="68">
        <v>81.482169111275397</v>
      </c>
      <c r="G30" s="67">
        <v>1027982.9506</v>
      </c>
      <c r="H30" s="68">
        <v>-0.29603506538935498</v>
      </c>
      <c r="I30" s="67">
        <v>118471.283</v>
      </c>
      <c r="J30" s="68">
        <v>11.558853266717501</v>
      </c>
      <c r="K30" s="67">
        <v>135874.32569999999</v>
      </c>
      <c r="L30" s="68">
        <v>13.2175660715671</v>
      </c>
      <c r="M30" s="68">
        <v>-0.128081906646768</v>
      </c>
      <c r="N30" s="67">
        <v>8804457.5413000006</v>
      </c>
      <c r="O30" s="67">
        <v>233467848.09060001</v>
      </c>
      <c r="P30" s="67">
        <v>63088</v>
      </c>
      <c r="Q30" s="67">
        <v>61945</v>
      </c>
      <c r="R30" s="68">
        <v>1.84518524497539</v>
      </c>
      <c r="S30" s="67">
        <v>16.246191995308099</v>
      </c>
      <c r="T30" s="67">
        <v>16.9551219662604</v>
      </c>
      <c r="U30" s="69">
        <v>-4.3636685517257696</v>
      </c>
      <c r="V30" s="53"/>
      <c r="W30" s="53"/>
    </row>
    <row r="31" spans="1:23" ht="12" thickBot="1" x14ac:dyDescent="0.2">
      <c r="A31" s="51"/>
      <c r="B31" s="40" t="s">
        <v>29</v>
      </c>
      <c r="C31" s="41"/>
      <c r="D31" s="67">
        <v>622124.97320000001</v>
      </c>
      <c r="E31" s="67">
        <v>890640</v>
      </c>
      <c r="F31" s="68">
        <v>69.851452124315102</v>
      </c>
      <c r="G31" s="67">
        <v>765699.84770000004</v>
      </c>
      <c r="H31" s="68">
        <v>-18.750803585930999</v>
      </c>
      <c r="I31" s="67">
        <v>28796.999199999998</v>
      </c>
      <c r="J31" s="68">
        <v>4.6288126084825096</v>
      </c>
      <c r="K31" s="67">
        <v>10578.853499999999</v>
      </c>
      <c r="L31" s="68">
        <v>1.38159273921454</v>
      </c>
      <c r="M31" s="68">
        <v>1.72212855580238</v>
      </c>
      <c r="N31" s="67">
        <v>5483810.2353999997</v>
      </c>
      <c r="O31" s="67">
        <v>202940742.7624</v>
      </c>
      <c r="P31" s="67">
        <v>26271</v>
      </c>
      <c r="Q31" s="67">
        <v>26149</v>
      </c>
      <c r="R31" s="68">
        <v>0.46655703851008501</v>
      </c>
      <c r="S31" s="67">
        <v>23.681054135739</v>
      </c>
      <c r="T31" s="67">
        <v>24.0900186010937</v>
      </c>
      <c r="U31" s="69">
        <v>-1.7269690065760599</v>
      </c>
      <c r="V31" s="53"/>
      <c r="W31" s="53"/>
    </row>
    <row r="32" spans="1:23" ht="12" thickBot="1" x14ac:dyDescent="0.2">
      <c r="A32" s="51"/>
      <c r="B32" s="40" t="s">
        <v>30</v>
      </c>
      <c r="C32" s="41"/>
      <c r="D32" s="67">
        <v>123222.8064</v>
      </c>
      <c r="E32" s="67">
        <v>154519</v>
      </c>
      <c r="F32" s="68">
        <v>79.746054789378704</v>
      </c>
      <c r="G32" s="67">
        <v>125234.91869999999</v>
      </c>
      <c r="H32" s="68">
        <v>-1.6066703447303201</v>
      </c>
      <c r="I32" s="67">
        <v>33055.8554</v>
      </c>
      <c r="J32" s="68">
        <v>26.826085499704998</v>
      </c>
      <c r="K32" s="67">
        <v>30044.0674</v>
      </c>
      <c r="L32" s="68">
        <v>23.9901680073515</v>
      </c>
      <c r="M32" s="68">
        <v>0.100245681115733</v>
      </c>
      <c r="N32" s="67">
        <v>1086395.0678999999</v>
      </c>
      <c r="O32" s="67">
        <v>31015505.114799999</v>
      </c>
      <c r="P32" s="67">
        <v>25159</v>
      </c>
      <c r="Q32" s="67">
        <v>25341</v>
      </c>
      <c r="R32" s="68">
        <v>-0.71820370151138901</v>
      </c>
      <c r="S32" s="67">
        <v>4.8977624865853198</v>
      </c>
      <c r="T32" s="67">
        <v>4.9386261434039698</v>
      </c>
      <c r="U32" s="69">
        <v>-0.83433316602378804</v>
      </c>
      <c r="V32" s="53"/>
      <c r="W32" s="53"/>
    </row>
    <row r="33" spans="1:23" ht="12" thickBot="1" x14ac:dyDescent="0.2">
      <c r="A33" s="51"/>
      <c r="B33" s="40" t="s">
        <v>31</v>
      </c>
      <c r="C33" s="41"/>
      <c r="D33" s="67">
        <v>17.094000000000001</v>
      </c>
      <c r="E33" s="70"/>
      <c r="F33" s="70"/>
      <c r="G33" s="67">
        <v>141.45320000000001</v>
      </c>
      <c r="H33" s="68">
        <v>-87.915437756091805</v>
      </c>
      <c r="I33" s="67">
        <v>4.1025999999999998</v>
      </c>
      <c r="J33" s="68">
        <v>24.000234000233998</v>
      </c>
      <c r="K33" s="67">
        <v>29.505700000000001</v>
      </c>
      <c r="L33" s="68">
        <v>20.858983748688601</v>
      </c>
      <c r="M33" s="68">
        <v>-0.86095567975001397</v>
      </c>
      <c r="N33" s="67">
        <v>17.094000000000001</v>
      </c>
      <c r="O33" s="67">
        <v>4851.2415000000001</v>
      </c>
      <c r="P33" s="67">
        <v>1</v>
      </c>
      <c r="Q33" s="70"/>
      <c r="R33" s="70"/>
      <c r="S33" s="67">
        <v>17.094000000000001</v>
      </c>
      <c r="T33" s="70"/>
      <c r="U33" s="71"/>
      <c r="V33" s="53"/>
      <c r="W33" s="53"/>
    </row>
    <row r="34" spans="1:23" ht="12" thickBot="1" x14ac:dyDescent="0.2">
      <c r="A34" s="51"/>
      <c r="B34" s="40" t="s">
        <v>36</v>
      </c>
      <c r="C34" s="41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53"/>
      <c r="W34" s="53"/>
    </row>
    <row r="35" spans="1:23" ht="12" thickBot="1" x14ac:dyDescent="0.2">
      <c r="A35" s="51"/>
      <c r="B35" s="40" t="s">
        <v>32</v>
      </c>
      <c r="C35" s="41"/>
      <c r="D35" s="67">
        <v>123300.77899999999</v>
      </c>
      <c r="E35" s="67">
        <v>132981</v>
      </c>
      <c r="F35" s="68">
        <v>92.720598431354901</v>
      </c>
      <c r="G35" s="67">
        <v>122235.3483</v>
      </c>
      <c r="H35" s="68">
        <v>0.87162241922453798</v>
      </c>
      <c r="I35" s="67">
        <v>19890.2647</v>
      </c>
      <c r="J35" s="68">
        <v>16.1314996233722</v>
      </c>
      <c r="K35" s="67">
        <v>10788.2261</v>
      </c>
      <c r="L35" s="68">
        <v>8.8257825989276508</v>
      </c>
      <c r="M35" s="68">
        <v>0.84370113451737905</v>
      </c>
      <c r="N35" s="67">
        <v>1179651.5292</v>
      </c>
      <c r="O35" s="67">
        <v>32385420.5119</v>
      </c>
      <c r="P35" s="67">
        <v>9050</v>
      </c>
      <c r="Q35" s="67">
        <v>9098</v>
      </c>
      <c r="R35" s="68">
        <v>-0.52758848098483102</v>
      </c>
      <c r="S35" s="67">
        <v>13.624395469613299</v>
      </c>
      <c r="T35" s="67">
        <v>13.538885678171001</v>
      </c>
      <c r="U35" s="69">
        <v>0.62762264669243495</v>
      </c>
      <c r="V35" s="53"/>
      <c r="W35" s="53"/>
    </row>
    <row r="36" spans="1:23" ht="12" thickBot="1" x14ac:dyDescent="0.2">
      <c r="A36" s="51"/>
      <c r="B36" s="40" t="s">
        <v>37</v>
      </c>
      <c r="C36" s="41"/>
      <c r="D36" s="70"/>
      <c r="E36" s="67">
        <v>389508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53"/>
      <c r="W36" s="53"/>
    </row>
    <row r="37" spans="1:23" ht="12" thickBot="1" x14ac:dyDescent="0.2">
      <c r="A37" s="51"/>
      <c r="B37" s="40" t="s">
        <v>38</v>
      </c>
      <c r="C37" s="41"/>
      <c r="D37" s="70"/>
      <c r="E37" s="67">
        <v>572850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53"/>
      <c r="W37" s="53"/>
    </row>
    <row r="38" spans="1:23" ht="12" thickBot="1" x14ac:dyDescent="0.2">
      <c r="A38" s="51"/>
      <c r="B38" s="40" t="s">
        <v>39</v>
      </c>
      <c r="C38" s="41"/>
      <c r="D38" s="70"/>
      <c r="E38" s="67">
        <v>330678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53"/>
      <c r="W38" s="53"/>
    </row>
    <row r="39" spans="1:23" ht="12" customHeight="1" thickBot="1" x14ac:dyDescent="0.2">
      <c r="A39" s="51"/>
      <c r="B39" s="40" t="s">
        <v>33</v>
      </c>
      <c r="C39" s="41"/>
      <c r="D39" s="67">
        <v>223463.67569999999</v>
      </c>
      <c r="E39" s="67">
        <v>306506</v>
      </c>
      <c r="F39" s="68">
        <v>72.906786718693894</v>
      </c>
      <c r="G39" s="67">
        <v>304847.00760000001</v>
      </c>
      <c r="H39" s="68">
        <v>-26.696450964277101</v>
      </c>
      <c r="I39" s="67">
        <v>13205.296700000001</v>
      </c>
      <c r="J39" s="68">
        <v>5.9093705760609199</v>
      </c>
      <c r="K39" s="67">
        <v>11769.519700000001</v>
      </c>
      <c r="L39" s="68">
        <v>3.86079554877678</v>
      </c>
      <c r="M39" s="68">
        <v>0.121991129340648</v>
      </c>
      <c r="N39" s="67">
        <v>1953485.3947999999</v>
      </c>
      <c r="O39" s="67">
        <v>54691712.110799998</v>
      </c>
      <c r="P39" s="67">
        <v>390</v>
      </c>
      <c r="Q39" s="67">
        <v>347</v>
      </c>
      <c r="R39" s="68">
        <v>12.3919308357349</v>
      </c>
      <c r="S39" s="67">
        <v>572.98378384615398</v>
      </c>
      <c r="T39" s="67">
        <v>613.13579106628197</v>
      </c>
      <c r="U39" s="69">
        <v>-7.0075294191762598</v>
      </c>
      <c r="V39" s="53"/>
      <c r="W39" s="53"/>
    </row>
    <row r="40" spans="1:23" ht="12" thickBot="1" x14ac:dyDescent="0.2">
      <c r="A40" s="51"/>
      <c r="B40" s="40" t="s">
        <v>34</v>
      </c>
      <c r="C40" s="41"/>
      <c r="D40" s="67">
        <v>529895.85880000005</v>
      </c>
      <c r="E40" s="67">
        <v>380100</v>
      </c>
      <c r="F40" s="68">
        <v>139.40959189686899</v>
      </c>
      <c r="G40" s="67">
        <v>453266.48820000002</v>
      </c>
      <c r="H40" s="68">
        <v>16.906030468810702</v>
      </c>
      <c r="I40" s="67">
        <v>31508.801200000002</v>
      </c>
      <c r="J40" s="68">
        <v>5.94622522081126</v>
      </c>
      <c r="K40" s="67">
        <v>28510.737000000001</v>
      </c>
      <c r="L40" s="68">
        <v>6.2900606469322504</v>
      </c>
      <c r="M40" s="68">
        <v>0.105155619091853</v>
      </c>
      <c r="N40" s="67">
        <v>4252511.1716</v>
      </c>
      <c r="O40" s="67">
        <v>107345982.6621</v>
      </c>
      <c r="P40" s="67">
        <v>2800</v>
      </c>
      <c r="Q40" s="67">
        <v>2512</v>
      </c>
      <c r="R40" s="68">
        <v>11.4649681528662</v>
      </c>
      <c r="S40" s="67">
        <v>189.24852100000001</v>
      </c>
      <c r="T40" s="67">
        <v>189.76665063694301</v>
      </c>
      <c r="U40" s="69">
        <v>-0.27378266112983801</v>
      </c>
      <c r="V40" s="53"/>
      <c r="W40" s="53"/>
    </row>
    <row r="41" spans="1:23" ht="12" thickBot="1" x14ac:dyDescent="0.2">
      <c r="A41" s="51"/>
      <c r="B41" s="40" t="s">
        <v>40</v>
      </c>
      <c r="C41" s="41"/>
      <c r="D41" s="70"/>
      <c r="E41" s="67">
        <v>93184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53"/>
      <c r="W41" s="53"/>
    </row>
    <row r="42" spans="1:23" ht="12" thickBot="1" x14ac:dyDescent="0.2">
      <c r="A42" s="51"/>
      <c r="B42" s="40" t="s">
        <v>41</v>
      </c>
      <c r="C42" s="41"/>
      <c r="D42" s="70"/>
      <c r="E42" s="67">
        <v>56154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53"/>
      <c r="W42" s="53"/>
    </row>
    <row r="43" spans="1:23" ht="12" thickBot="1" x14ac:dyDescent="0.2">
      <c r="A43" s="51"/>
      <c r="B43" s="40" t="s">
        <v>71</v>
      </c>
      <c r="C43" s="41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53"/>
      <c r="W43" s="53"/>
    </row>
    <row r="44" spans="1:23" ht="12" thickBot="1" x14ac:dyDescent="0.2">
      <c r="A44" s="52"/>
      <c r="B44" s="40" t="s">
        <v>35</v>
      </c>
      <c r="C44" s="41"/>
      <c r="D44" s="72">
        <v>10518.2513</v>
      </c>
      <c r="E44" s="72">
        <v>0</v>
      </c>
      <c r="F44" s="73"/>
      <c r="G44" s="72">
        <v>32691.2641</v>
      </c>
      <c r="H44" s="74">
        <v>-67.825498372208898</v>
      </c>
      <c r="I44" s="72">
        <v>1110.6016</v>
      </c>
      <c r="J44" s="74">
        <v>10.5588045799971</v>
      </c>
      <c r="K44" s="72">
        <v>5137.3688000000002</v>
      </c>
      <c r="L44" s="74">
        <v>15.7148062072032</v>
      </c>
      <c r="M44" s="74">
        <v>-0.78381898531403904</v>
      </c>
      <c r="N44" s="72">
        <v>171728.52789999999</v>
      </c>
      <c r="O44" s="72">
        <v>7072619.4685000004</v>
      </c>
      <c r="P44" s="72">
        <v>17</v>
      </c>
      <c r="Q44" s="72">
        <v>27</v>
      </c>
      <c r="R44" s="74">
        <v>-37.037037037037003</v>
      </c>
      <c r="S44" s="72">
        <v>618.72066470588197</v>
      </c>
      <c r="T44" s="72">
        <v>355.38827037036998</v>
      </c>
      <c r="U44" s="75">
        <v>42.560788633218003</v>
      </c>
      <c r="V44" s="53"/>
      <c r="W44" s="53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81224</v>
      </c>
      <c r="D2" s="32">
        <v>644361.95829914499</v>
      </c>
      <c r="E2" s="32">
        <v>510086.41551709402</v>
      </c>
      <c r="F2" s="32">
        <v>134275.54278205099</v>
      </c>
      <c r="G2" s="32">
        <v>510086.41551709402</v>
      </c>
      <c r="H2" s="32">
        <v>0.20838527329652501</v>
      </c>
    </row>
    <row r="3" spans="1:8" ht="14.25" x14ac:dyDescent="0.2">
      <c r="A3" s="32">
        <v>2</v>
      </c>
      <c r="B3" s="33">
        <v>13</v>
      </c>
      <c r="C3" s="32">
        <v>13293.99</v>
      </c>
      <c r="D3" s="32">
        <v>119334.76986582</v>
      </c>
      <c r="E3" s="32">
        <v>93146.205756372394</v>
      </c>
      <c r="F3" s="32">
        <v>26188.564109447099</v>
      </c>
      <c r="G3" s="32">
        <v>93146.205756372394</v>
      </c>
      <c r="H3" s="32">
        <v>0.21945459935016101</v>
      </c>
    </row>
    <row r="4" spans="1:8" ht="14.25" x14ac:dyDescent="0.2">
      <c r="A4" s="32">
        <v>3</v>
      </c>
      <c r="B4" s="33">
        <v>14</v>
      </c>
      <c r="C4" s="32">
        <v>116820</v>
      </c>
      <c r="D4" s="32">
        <v>180133.398679487</v>
      </c>
      <c r="E4" s="32">
        <v>131820.024753846</v>
      </c>
      <c r="F4" s="32">
        <v>48313.373925640997</v>
      </c>
      <c r="G4" s="32">
        <v>131820.024753846</v>
      </c>
      <c r="H4" s="32">
        <v>0.26820886231989299</v>
      </c>
    </row>
    <row r="5" spans="1:8" ht="14.25" x14ac:dyDescent="0.2">
      <c r="A5" s="32">
        <v>4</v>
      </c>
      <c r="B5" s="33">
        <v>15</v>
      </c>
      <c r="C5" s="32">
        <v>4394</v>
      </c>
      <c r="D5" s="32">
        <v>62507.037779487197</v>
      </c>
      <c r="E5" s="32">
        <v>49527.621389743603</v>
      </c>
      <c r="F5" s="32">
        <v>12979.416389743599</v>
      </c>
      <c r="G5" s="32">
        <v>49527.621389743603</v>
      </c>
      <c r="H5" s="32">
        <v>0.207647280223588</v>
      </c>
    </row>
    <row r="6" spans="1:8" ht="14.25" x14ac:dyDescent="0.2">
      <c r="A6" s="32">
        <v>5</v>
      </c>
      <c r="B6" s="33">
        <v>16</v>
      </c>
      <c r="C6" s="32">
        <v>4274</v>
      </c>
      <c r="D6" s="32">
        <v>185632.305988034</v>
      </c>
      <c r="E6" s="32">
        <v>145654.37856410301</v>
      </c>
      <c r="F6" s="32">
        <v>39977.9274239316</v>
      </c>
      <c r="G6" s="32">
        <v>145654.37856410301</v>
      </c>
      <c r="H6" s="32">
        <v>0.215360829631177</v>
      </c>
    </row>
    <row r="7" spans="1:8" ht="14.25" x14ac:dyDescent="0.2">
      <c r="A7" s="32">
        <v>6</v>
      </c>
      <c r="B7" s="33">
        <v>17</v>
      </c>
      <c r="C7" s="32">
        <v>24389</v>
      </c>
      <c r="D7" s="32">
        <v>326361.71700683801</v>
      </c>
      <c r="E7" s="32">
        <v>246069.85528376099</v>
      </c>
      <c r="F7" s="32">
        <v>80291.861723076901</v>
      </c>
      <c r="G7" s="32">
        <v>246069.85528376099</v>
      </c>
      <c r="H7" s="32">
        <v>0.24602107887977201</v>
      </c>
    </row>
    <row r="8" spans="1:8" ht="14.25" x14ac:dyDescent="0.2">
      <c r="A8" s="32">
        <v>7</v>
      </c>
      <c r="B8" s="33">
        <v>18</v>
      </c>
      <c r="C8" s="32">
        <v>41348</v>
      </c>
      <c r="D8" s="32">
        <v>164368.37445641001</v>
      </c>
      <c r="E8" s="32">
        <v>145029.284974359</v>
      </c>
      <c r="F8" s="32">
        <v>19339.089482051299</v>
      </c>
      <c r="G8" s="32">
        <v>145029.284974359</v>
      </c>
      <c r="H8" s="32">
        <v>0.117656997862322</v>
      </c>
    </row>
    <row r="9" spans="1:8" ht="14.25" x14ac:dyDescent="0.2">
      <c r="A9" s="32">
        <v>8</v>
      </c>
      <c r="B9" s="33">
        <v>19</v>
      </c>
      <c r="C9" s="32">
        <v>19213</v>
      </c>
      <c r="D9" s="32">
        <v>139853.65378974401</v>
      </c>
      <c r="E9" s="32">
        <v>120273.33091623901</v>
      </c>
      <c r="F9" s="32">
        <v>19580.322873504301</v>
      </c>
      <c r="G9" s="32">
        <v>120273.33091623901</v>
      </c>
      <c r="H9" s="32">
        <v>0.140005801371063</v>
      </c>
    </row>
    <row r="10" spans="1:8" ht="14.25" x14ac:dyDescent="0.2">
      <c r="A10" s="32">
        <v>9</v>
      </c>
      <c r="B10" s="33">
        <v>21</v>
      </c>
      <c r="C10" s="32">
        <v>257471</v>
      </c>
      <c r="D10" s="32">
        <v>924648.05130000005</v>
      </c>
      <c r="E10" s="32">
        <v>902125.86140000005</v>
      </c>
      <c r="F10" s="32">
        <v>22522.189900000001</v>
      </c>
      <c r="G10" s="32">
        <v>902125.86140000005</v>
      </c>
      <c r="H10" s="32">
        <v>2.4357581101625801E-2</v>
      </c>
    </row>
    <row r="11" spans="1:8" ht="14.25" x14ac:dyDescent="0.2">
      <c r="A11" s="32">
        <v>10</v>
      </c>
      <c r="B11" s="33">
        <v>22</v>
      </c>
      <c r="C11" s="32">
        <v>34417</v>
      </c>
      <c r="D11" s="32">
        <v>443351.31072905997</v>
      </c>
      <c r="E11" s="32">
        <v>389482.067126496</v>
      </c>
      <c r="F11" s="32">
        <v>53869.2436025641</v>
      </c>
      <c r="G11" s="32">
        <v>389482.067126496</v>
      </c>
      <c r="H11" s="32">
        <v>0.121504644959727</v>
      </c>
    </row>
    <row r="12" spans="1:8" ht="14.25" x14ac:dyDescent="0.2">
      <c r="A12" s="32">
        <v>11</v>
      </c>
      <c r="B12" s="33">
        <v>23</v>
      </c>
      <c r="C12" s="32">
        <v>298338.80099999998</v>
      </c>
      <c r="D12" s="32">
        <v>1783001.80927094</v>
      </c>
      <c r="E12" s="32">
        <v>1509916.8304743599</v>
      </c>
      <c r="F12" s="32">
        <v>273084.97879658098</v>
      </c>
      <c r="G12" s="32">
        <v>1509916.8304743599</v>
      </c>
      <c r="H12" s="32">
        <v>0.153160236504888</v>
      </c>
    </row>
    <row r="13" spans="1:8" ht="14.25" x14ac:dyDescent="0.2">
      <c r="A13" s="32">
        <v>12</v>
      </c>
      <c r="B13" s="33">
        <v>24</v>
      </c>
      <c r="C13" s="32">
        <v>20045.236000000001</v>
      </c>
      <c r="D13" s="32">
        <v>453543.86723076901</v>
      </c>
      <c r="E13" s="32">
        <v>407658.39603675198</v>
      </c>
      <c r="F13" s="32">
        <v>45885.471194017096</v>
      </c>
      <c r="G13" s="32">
        <v>407658.39603675198</v>
      </c>
      <c r="H13" s="32">
        <v>0.10117096605050099</v>
      </c>
    </row>
    <row r="14" spans="1:8" ht="14.25" x14ac:dyDescent="0.2">
      <c r="A14" s="32">
        <v>13</v>
      </c>
      <c r="B14" s="33">
        <v>25</v>
      </c>
      <c r="C14" s="32">
        <v>79497</v>
      </c>
      <c r="D14" s="32">
        <v>811707.76430000004</v>
      </c>
      <c r="E14" s="32">
        <v>742501.90830000001</v>
      </c>
      <c r="F14" s="32">
        <v>69205.856</v>
      </c>
      <c r="G14" s="32">
        <v>742501.90830000001</v>
      </c>
      <c r="H14" s="32">
        <v>8.5259571293717598E-2</v>
      </c>
    </row>
    <row r="15" spans="1:8" ht="14.25" x14ac:dyDescent="0.2">
      <c r="A15" s="32">
        <v>14</v>
      </c>
      <c r="B15" s="33">
        <v>26</v>
      </c>
      <c r="C15" s="32">
        <v>60920</v>
      </c>
      <c r="D15" s="32">
        <v>324586.91499595298</v>
      </c>
      <c r="E15" s="32">
        <v>280438.649221965</v>
      </c>
      <c r="F15" s="32">
        <v>44148.265773988402</v>
      </c>
      <c r="G15" s="32">
        <v>280438.649221965</v>
      </c>
      <c r="H15" s="32">
        <v>0.13601369535964999</v>
      </c>
    </row>
    <row r="16" spans="1:8" ht="14.25" x14ac:dyDescent="0.2">
      <c r="A16" s="32">
        <v>15</v>
      </c>
      <c r="B16" s="33">
        <v>27</v>
      </c>
      <c r="C16" s="32">
        <v>191181.97099999999</v>
      </c>
      <c r="D16" s="32">
        <v>1236278.8348000001</v>
      </c>
      <c r="E16" s="32">
        <v>1063803.4184000001</v>
      </c>
      <c r="F16" s="32">
        <v>172475.41639999999</v>
      </c>
      <c r="G16" s="32">
        <v>1063803.4184000001</v>
      </c>
      <c r="H16" s="32">
        <v>0.13951174407018199</v>
      </c>
    </row>
    <row r="17" spans="1:8" ht="14.25" x14ac:dyDescent="0.2">
      <c r="A17" s="32">
        <v>16</v>
      </c>
      <c r="B17" s="33">
        <v>29</v>
      </c>
      <c r="C17" s="32">
        <v>244155</v>
      </c>
      <c r="D17" s="32">
        <v>2812966.3793658102</v>
      </c>
      <c r="E17" s="32">
        <v>2663656.9215273499</v>
      </c>
      <c r="F17" s="32">
        <v>149309.457838462</v>
      </c>
      <c r="G17" s="32">
        <v>2663656.9215273499</v>
      </c>
      <c r="H17" s="32">
        <v>5.3079005470418598E-2</v>
      </c>
    </row>
    <row r="18" spans="1:8" ht="14.25" x14ac:dyDescent="0.2">
      <c r="A18" s="32">
        <v>17</v>
      </c>
      <c r="B18" s="33">
        <v>31</v>
      </c>
      <c r="C18" s="32">
        <v>31678.128000000001</v>
      </c>
      <c r="D18" s="32">
        <v>252865.49638672601</v>
      </c>
      <c r="E18" s="32">
        <v>203250.57086535101</v>
      </c>
      <c r="F18" s="32">
        <v>49614.925521374702</v>
      </c>
      <c r="G18" s="32">
        <v>203250.57086535101</v>
      </c>
      <c r="H18" s="32">
        <v>0.19621073744871501</v>
      </c>
    </row>
    <row r="19" spans="1:8" ht="14.25" x14ac:dyDescent="0.2">
      <c r="A19" s="32">
        <v>18</v>
      </c>
      <c r="B19" s="33">
        <v>32</v>
      </c>
      <c r="C19" s="32">
        <v>12622.918</v>
      </c>
      <c r="D19" s="32">
        <v>204712.716624605</v>
      </c>
      <c r="E19" s="32">
        <v>185786.00052005</v>
      </c>
      <c r="F19" s="32">
        <v>18926.716104554798</v>
      </c>
      <c r="G19" s="32">
        <v>185786.00052005</v>
      </c>
      <c r="H19" s="32">
        <v>9.2455009227697393E-2</v>
      </c>
    </row>
    <row r="20" spans="1:8" ht="14.25" x14ac:dyDescent="0.2">
      <c r="A20" s="32">
        <v>19</v>
      </c>
      <c r="B20" s="33">
        <v>33</v>
      </c>
      <c r="C20" s="32">
        <v>43244.771999999997</v>
      </c>
      <c r="D20" s="32">
        <v>531564.84742831904</v>
      </c>
      <c r="E20" s="32">
        <v>411822.04633640102</v>
      </c>
      <c r="F20" s="32">
        <v>119742.80109191799</v>
      </c>
      <c r="G20" s="32">
        <v>411822.04633640102</v>
      </c>
      <c r="H20" s="32">
        <v>0.225264709792656</v>
      </c>
    </row>
    <row r="21" spans="1:8" ht="14.25" x14ac:dyDescent="0.2">
      <c r="A21" s="32">
        <v>20</v>
      </c>
      <c r="B21" s="33">
        <v>34</v>
      </c>
      <c r="C21" s="32">
        <v>44555.296999999999</v>
      </c>
      <c r="D21" s="32">
        <v>236051.53834028399</v>
      </c>
      <c r="E21" s="32">
        <v>159450.737251101</v>
      </c>
      <c r="F21" s="32">
        <v>76600.801089183398</v>
      </c>
      <c r="G21" s="32">
        <v>159450.737251101</v>
      </c>
      <c r="H21" s="32">
        <v>0.32450879849280301</v>
      </c>
    </row>
    <row r="22" spans="1:8" ht="14.25" x14ac:dyDescent="0.2">
      <c r="A22" s="32">
        <v>21</v>
      </c>
      <c r="B22" s="33">
        <v>35</v>
      </c>
      <c r="C22" s="32">
        <v>31305.656999999999</v>
      </c>
      <c r="D22" s="32">
        <v>708973.84202123899</v>
      </c>
      <c r="E22" s="32">
        <v>660080.70184513298</v>
      </c>
      <c r="F22" s="32">
        <v>48893.140176106201</v>
      </c>
      <c r="G22" s="32">
        <v>660080.70184513298</v>
      </c>
      <c r="H22" s="32">
        <v>6.8963249810056401E-2</v>
      </c>
    </row>
    <row r="23" spans="1:8" ht="14.25" x14ac:dyDescent="0.2">
      <c r="A23" s="32">
        <v>22</v>
      </c>
      <c r="B23" s="33">
        <v>36</v>
      </c>
      <c r="C23" s="32">
        <v>101055.89200000001</v>
      </c>
      <c r="D23" s="32">
        <v>444604.19773008802</v>
      </c>
      <c r="E23" s="32">
        <v>380944.833295007</v>
      </c>
      <c r="F23" s="32">
        <v>63659.364435081901</v>
      </c>
      <c r="G23" s="32">
        <v>380944.833295007</v>
      </c>
      <c r="H23" s="32">
        <v>0.14318210390296099</v>
      </c>
    </row>
    <row r="24" spans="1:8" ht="14.25" x14ac:dyDescent="0.2">
      <c r="A24" s="32">
        <v>23</v>
      </c>
      <c r="B24" s="33">
        <v>37</v>
      </c>
      <c r="C24" s="32">
        <v>113814.496</v>
      </c>
      <c r="D24" s="32">
        <v>1024939.73103186</v>
      </c>
      <c r="E24" s="32">
        <v>906468.47331003495</v>
      </c>
      <c r="F24" s="32">
        <v>118471.257721824</v>
      </c>
      <c r="G24" s="32">
        <v>906468.47331003495</v>
      </c>
      <c r="H24" s="32">
        <v>0.115588511338665</v>
      </c>
    </row>
    <row r="25" spans="1:8" ht="14.25" x14ac:dyDescent="0.2">
      <c r="A25" s="32">
        <v>24</v>
      </c>
      <c r="B25" s="33">
        <v>38</v>
      </c>
      <c r="C25" s="32">
        <v>138785.93400000001</v>
      </c>
      <c r="D25" s="32">
        <v>622124.96770265501</v>
      </c>
      <c r="E25" s="32">
        <v>593327.87371238903</v>
      </c>
      <c r="F25" s="32">
        <v>28797.093990265501</v>
      </c>
      <c r="G25" s="32">
        <v>593327.87371238903</v>
      </c>
      <c r="H25" s="32">
        <v>4.6288278859158503E-2</v>
      </c>
    </row>
    <row r="26" spans="1:8" ht="14.25" x14ac:dyDescent="0.2">
      <c r="A26" s="32">
        <v>25</v>
      </c>
      <c r="B26" s="33">
        <v>39</v>
      </c>
      <c r="C26" s="32">
        <v>82711.229000000007</v>
      </c>
      <c r="D26" s="32">
        <v>123222.773173436</v>
      </c>
      <c r="E26" s="32">
        <v>90166.937719826004</v>
      </c>
      <c r="F26" s="32">
        <v>33055.835453610198</v>
      </c>
      <c r="G26" s="32">
        <v>90166.937719826004</v>
      </c>
      <c r="H26" s="32">
        <v>0.26826076546000199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17.094000000000001</v>
      </c>
      <c r="E27" s="32">
        <v>12.991400000000001</v>
      </c>
      <c r="F27" s="32">
        <v>4.1025999999999998</v>
      </c>
      <c r="G27" s="32">
        <v>12.991400000000001</v>
      </c>
      <c r="H27" s="32">
        <v>0.24000234000234</v>
      </c>
    </row>
    <row r="28" spans="1:8" ht="14.25" x14ac:dyDescent="0.2">
      <c r="A28" s="32">
        <v>27</v>
      </c>
      <c r="B28" s="33">
        <v>42</v>
      </c>
      <c r="C28" s="32">
        <v>6499.0690000000004</v>
      </c>
      <c r="D28" s="32">
        <v>123300.7787</v>
      </c>
      <c r="E28" s="32">
        <v>103410.519</v>
      </c>
      <c r="F28" s="32">
        <v>19890.259699999999</v>
      </c>
      <c r="G28" s="32">
        <v>103410.519</v>
      </c>
      <c r="H28" s="32">
        <v>0.16131495607496901</v>
      </c>
    </row>
    <row r="29" spans="1:8" ht="14.25" x14ac:dyDescent="0.2">
      <c r="A29" s="32">
        <v>28</v>
      </c>
      <c r="B29" s="33">
        <v>75</v>
      </c>
      <c r="C29" s="32">
        <v>393</v>
      </c>
      <c r="D29" s="32">
        <v>223463.67521367499</v>
      </c>
      <c r="E29" s="32">
        <v>210258.37820512801</v>
      </c>
      <c r="F29" s="32">
        <v>13205.297008547001</v>
      </c>
      <c r="G29" s="32">
        <v>210258.37820512801</v>
      </c>
      <c r="H29" s="32">
        <v>5.9093707269962999E-2</v>
      </c>
    </row>
    <row r="30" spans="1:8" ht="14.25" x14ac:dyDescent="0.2">
      <c r="A30" s="32">
        <v>29</v>
      </c>
      <c r="B30" s="33">
        <v>76</v>
      </c>
      <c r="C30" s="32">
        <v>3000</v>
      </c>
      <c r="D30" s="32">
        <v>529895.85164359002</v>
      </c>
      <c r="E30" s="32">
        <v>498387.05307179497</v>
      </c>
      <c r="F30" s="32">
        <v>31508.798571794901</v>
      </c>
      <c r="G30" s="32">
        <v>498387.05307179497</v>
      </c>
      <c r="H30" s="32">
        <v>5.9462248051316703E-2</v>
      </c>
    </row>
    <row r="31" spans="1:8" ht="14.25" x14ac:dyDescent="0.2">
      <c r="A31" s="32">
        <v>30</v>
      </c>
      <c r="B31" s="33">
        <v>99</v>
      </c>
      <c r="C31" s="32">
        <v>17</v>
      </c>
      <c r="D31" s="32">
        <v>10518.2512669238</v>
      </c>
      <c r="E31" s="32">
        <v>9407.6497995613008</v>
      </c>
      <c r="F31" s="32">
        <v>1110.60146736253</v>
      </c>
      <c r="G31" s="32">
        <v>9407.6497995613008</v>
      </c>
      <c r="H31" s="32">
        <v>0.105588033521787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2014-07-10T00:49:50Z</dcterms:modified>
</cp:coreProperties>
</file>