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<sst xmlns="http://schemas.openxmlformats.org/spreadsheetml/2006/main" count="116" uniqueCount="73">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</sst>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19321153.531199999</v>
      </c>
      <c r="F3" s="25">
        <f>RA!I7</f>
        <v>1885937.2614</v>
      </c>
      <c r="G3" s="16">
        <f>E3-F3</f>
        <v>17435216.2698</v>
      </c>
      <c r="H3" s="27">
        <f>RA!J7</f>
        <v>9.7609972321506007</v>
      </c>
      <c r="I3" s="20">
        <f>SUM(I4:I40)</f>
        <v>19321157.254076321</v>
      </c>
      <c r="J3" s="21">
        <f>SUM(J4:J40)</f>
        <v>17435215.039783042</v>
      </c>
      <c r="K3" s="22">
        <f>E3-I3</f>
        <v>-3.7228763215243816</v>
      </c>
      <c r="L3" s="22">
        <f>G3-J3</f>
        <v>1.2300169579684734</v>
      </c>
    </row>
    <row r="4" spans="1:12" x14ac:dyDescent="0.15">
      <c r="A4" s="39">
        <f>RA!A8</f>
        <v>41832</v>
      </c>
      <c r="B4" s="12">
        <v>12</v>
      </c>
      <c r="C4" s="36" t="s">
        <v>6</v>
      </c>
      <c r="D4" s="36"/>
      <c r="E4" s="15">
        <f>VLOOKUP(C4,RA!B8:D39,3,0)</f>
        <v>807004.06149999995</v>
      </c>
      <c r="F4" s="25">
        <f>VLOOKUP(C4,RA!B8:I43,8,0)</f>
        <v>135855.33979999999</v>
      </c>
      <c r="G4" s="16">
        <f t="shared" ref="G4:G40" si="0">E4-F4</f>
        <v>671148.72169999999</v>
      </c>
      <c r="H4" s="27">
        <f>RA!J8</f>
        <v>16.834529871817701</v>
      </c>
      <c r="I4" s="20">
        <f>VLOOKUP(B4,RMS!B:D,3,FALSE)</f>
        <v>807004.57957863202</v>
      </c>
      <c r="J4" s="21">
        <f>VLOOKUP(B4,RMS!B:E,4,FALSE)</f>
        <v>671148.72719743603</v>
      </c>
      <c r="K4" s="22">
        <f t="shared" ref="K4:K40" si="1">E4-I4</f>
        <v>-0.51807863207068294</v>
      </c>
      <c r="L4" s="22">
        <f t="shared" ref="L4:L40" si="2">G4-J4</f>
        <v>-5.4974360391497612E-3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128065.81359999999</v>
      </c>
      <c r="F5" s="25">
        <f>VLOOKUP(C5,RA!B9:I44,8,0)</f>
        <v>27189.1577</v>
      </c>
      <c r="G5" s="16">
        <f t="shared" si="0"/>
        <v>100876.6559</v>
      </c>
      <c r="H5" s="27">
        <f>RA!J9</f>
        <v>21.230613335204701</v>
      </c>
      <c r="I5" s="20">
        <f>VLOOKUP(B5,RMS!B:D,3,FALSE)</f>
        <v>128065.83578802701</v>
      </c>
      <c r="J5" s="21">
        <f>VLOOKUP(B5,RMS!B:E,4,FALSE)</f>
        <v>100876.67273750099</v>
      </c>
      <c r="K5" s="22">
        <f t="shared" si="1"/>
        <v>-2.2188027010997757E-2</v>
      </c>
      <c r="L5" s="22">
        <f t="shared" si="2"/>
        <v>-1.6837500996189192E-2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225315.3585</v>
      </c>
      <c r="F6" s="25">
        <f>VLOOKUP(C6,RA!B10:I45,8,0)</f>
        <v>55701.667399999998</v>
      </c>
      <c r="G6" s="16">
        <f t="shared" si="0"/>
        <v>169613.6911</v>
      </c>
      <c r="H6" s="27">
        <f>RA!J10</f>
        <v>24.7216469267007</v>
      </c>
      <c r="I6" s="20">
        <f>VLOOKUP(B6,RMS!B:D,3,FALSE)</f>
        <v>225317.76852307699</v>
      </c>
      <c r="J6" s="21">
        <f>VLOOKUP(B6,RMS!B:E,4,FALSE)</f>
        <v>169613.689507692</v>
      </c>
      <c r="K6" s="22">
        <f t="shared" si="1"/>
        <v>-2.4100230769836344</v>
      </c>
      <c r="L6" s="22">
        <f t="shared" si="2"/>
        <v>1.5923079918138683E-3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77999.306299999997</v>
      </c>
      <c r="F7" s="25">
        <f>VLOOKUP(C7,RA!B11:I46,8,0)</f>
        <v>14970.8655</v>
      </c>
      <c r="G7" s="16">
        <f t="shared" si="0"/>
        <v>63028.440799999997</v>
      </c>
      <c r="H7" s="27">
        <f>RA!J11</f>
        <v>19.193588007589799</v>
      </c>
      <c r="I7" s="20">
        <f>VLOOKUP(B7,RMS!B:D,3,FALSE)</f>
        <v>77999.360235042695</v>
      </c>
      <c r="J7" s="21">
        <f>VLOOKUP(B7,RMS!B:E,4,FALSE)</f>
        <v>63028.440788034197</v>
      </c>
      <c r="K7" s="22">
        <f t="shared" si="1"/>
        <v>-5.3935042698867619E-2</v>
      </c>
      <c r="L7" s="22">
        <f t="shared" si="2"/>
        <v>1.1965799785684794E-5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271305.82689999999</v>
      </c>
      <c r="F8" s="25">
        <f>VLOOKUP(C8,RA!B12:I47,8,0)</f>
        <v>39467.468399999998</v>
      </c>
      <c r="G8" s="16">
        <f t="shared" si="0"/>
        <v>231838.35849999997</v>
      </c>
      <c r="H8" s="27">
        <f>RA!J12</f>
        <v>14.547224750372701</v>
      </c>
      <c r="I8" s="20">
        <f>VLOOKUP(B8,RMS!B:D,3,FALSE)</f>
        <v>271305.84438205097</v>
      </c>
      <c r="J8" s="21">
        <f>VLOOKUP(B8,RMS!B:E,4,FALSE)</f>
        <v>231838.35898376099</v>
      </c>
      <c r="K8" s="22">
        <f t="shared" si="1"/>
        <v>-1.7482050985563546E-2</v>
      </c>
      <c r="L8" s="22">
        <f t="shared" si="2"/>
        <v>-4.8376101767644286E-4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452482.04479999997</v>
      </c>
      <c r="F9" s="25">
        <f>VLOOKUP(C9,RA!B13:I48,8,0)</f>
        <v>74661.158500000005</v>
      </c>
      <c r="G9" s="16">
        <f t="shared" si="0"/>
        <v>377820.88629999995</v>
      </c>
      <c r="H9" s="27">
        <f>RA!J13</f>
        <v>16.500358270127801</v>
      </c>
      <c r="I9" s="20">
        <f>VLOOKUP(B9,RMS!B:D,3,FALSE)</f>
        <v>452482.25814786297</v>
      </c>
      <c r="J9" s="21">
        <f>VLOOKUP(B9,RMS!B:E,4,FALSE)</f>
        <v>377820.88608461502</v>
      </c>
      <c r="K9" s="22">
        <f t="shared" si="1"/>
        <v>-0.21334786299848929</v>
      </c>
      <c r="L9" s="22">
        <f t="shared" si="2"/>
        <v>2.1538493456318974E-4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229756.36739999999</v>
      </c>
      <c r="F10" s="25">
        <f>VLOOKUP(C10,RA!B14:I49,8,0)</f>
        <v>31298.875800000002</v>
      </c>
      <c r="G10" s="16">
        <f t="shared" si="0"/>
        <v>198457.49159999998</v>
      </c>
      <c r="H10" s="27">
        <f>RA!J14</f>
        <v>13.6226369498215</v>
      </c>
      <c r="I10" s="20">
        <f>VLOOKUP(B10,RMS!B:D,3,FALSE)</f>
        <v>229756.38315982901</v>
      </c>
      <c r="J10" s="21">
        <f>VLOOKUP(B10,RMS!B:E,4,FALSE)</f>
        <v>198457.49048547001</v>
      </c>
      <c r="K10" s="22">
        <f t="shared" si="1"/>
        <v>-1.5759829024318606E-2</v>
      </c>
      <c r="L10" s="22">
        <f t="shared" si="2"/>
        <v>1.114529964979738E-3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170303.2959</v>
      </c>
      <c r="F11" s="25">
        <f>VLOOKUP(C11,RA!B15:I50,8,0)</f>
        <v>20211.981299999999</v>
      </c>
      <c r="G11" s="16">
        <f t="shared" si="0"/>
        <v>150091.31459999998</v>
      </c>
      <c r="H11" s="27">
        <f>RA!J15</f>
        <v>11.8682267381767</v>
      </c>
      <c r="I11" s="20">
        <f>VLOOKUP(B11,RMS!B:D,3,FALSE)</f>
        <v>170303.35272734999</v>
      </c>
      <c r="J11" s="21">
        <f>VLOOKUP(B11,RMS!B:E,4,FALSE)</f>
        <v>150091.31352222199</v>
      </c>
      <c r="K11" s="22">
        <f t="shared" si="1"/>
        <v>-5.6827349995728582E-2</v>
      </c>
      <c r="L11" s="22">
        <f t="shared" si="2"/>
        <v>1.0777779971249402E-3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1222926.0760999999</v>
      </c>
      <c r="F12" s="25">
        <f>VLOOKUP(C12,RA!B16:I51,8,0)</f>
        <v>-79132.167700000005</v>
      </c>
      <c r="G12" s="16">
        <f t="shared" si="0"/>
        <v>1302058.2438000001</v>
      </c>
      <c r="H12" s="27">
        <f>RA!J16</f>
        <v>-6.4707237212864301</v>
      </c>
      <c r="I12" s="20">
        <f>VLOOKUP(B12,RMS!B:D,3,FALSE)</f>
        <v>1222925.9479</v>
      </c>
      <c r="J12" s="21">
        <f>VLOOKUP(B12,RMS!B:E,4,FALSE)</f>
        <v>1302058.2438000001</v>
      </c>
      <c r="K12" s="22">
        <f t="shared" si="1"/>
        <v>0.1281999999191612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514070.64939999999</v>
      </c>
      <c r="F13" s="25">
        <f>VLOOKUP(C13,RA!B17:I52,8,0)</f>
        <v>52780.876700000001</v>
      </c>
      <c r="G13" s="16">
        <f t="shared" si="0"/>
        <v>461289.77269999997</v>
      </c>
      <c r="H13" s="27">
        <f>RA!J17</f>
        <v>10.267241820089</v>
      </c>
      <c r="I13" s="20">
        <f>VLOOKUP(B13,RMS!B:D,3,FALSE)</f>
        <v>514070.715452137</v>
      </c>
      <c r="J13" s="21">
        <f>VLOOKUP(B13,RMS!B:E,4,FALSE)</f>
        <v>461289.77357264998</v>
      </c>
      <c r="K13" s="22">
        <f t="shared" si="1"/>
        <v>-6.6052137000951916E-2</v>
      </c>
      <c r="L13" s="22">
        <f t="shared" si="2"/>
        <v>-8.7265000911429524E-4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2134887.0092000002</v>
      </c>
      <c r="F14" s="25">
        <f>VLOOKUP(C14,RA!B18:I53,8,0)</f>
        <v>272798.93680000002</v>
      </c>
      <c r="G14" s="16">
        <f t="shared" si="0"/>
        <v>1862088.0724000002</v>
      </c>
      <c r="H14" s="27">
        <f>RA!J18</f>
        <v>12.778144024691301</v>
      </c>
      <c r="I14" s="20">
        <f>VLOOKUP(B14,RMS!B:D,3,FALSE)</f>
        <v>2134887.4759846199</v>
      </c>
      <c r="J14" s="21">
        <f>VLOOKUP(B14,RMS!B:E,4,FALSE)</f>
        <v>1862088.05503761</v>
      </c>
      <c r="K14" s="22">
        <f t="shared" si="1"/>
        <v>-0.46678461972624063</v>
      </c>
      <c r="L14" s="22">
        <f t="shared" si="2"/>
        <v>1.7362390179187059E-2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545656.33039999998</v>
      </c>
      <c r="F15" s="25">
        <f>VLOOKUP(C15,RA!B19:I54,8,0)</f>
        <v>40244.862800000003</v>
      </c>
      <c r="G15" s="16">
        <f t="shared" si="0"/>
        <v>505411.46759999997</v>
      </c>
      <c r="H15" s="27">
        <f>RA!J19</f>
        <v>7.3754963624261496</v>
      </c>
      <c r="I15" s="20">
        <f>VLOOKUP(B15,RMS!B:D,3,FALSE)</f>
        <v>545656.34046581201</v>
      </c>
      <c r="J15" s="21">
        <f>VLOOKUP(B15,RMS!B:E,4,FALSE)</f>
        <v>505411.46853162401</v>
      </c>
      <c r="K15" s="22">
        <f t="shared" si="1"/>
        <v>-1.006581203546375E-2</v>
      </c>
      <c r="L15" s="22">
        <f t="shared" si="2"/>
        <v>-9.3162403209134936E-4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1013332.4092</v>
      </c>
      <c r="F16" s="25">
        <f>VLOOKUP(C16,RA!B20:I55,8,0)</f>
        <v>66966.823699999994</v>
      </c>
      <c r="G16" s="16">
        <f t="shared" si="0"/>
        <v>946365.58550000004</v>
      </c>
      <c r="H16" s="27">
        <f>RA!J20</f>
        <v>6.60857415513519</v>
      </c>
      <c r="I16" s="20">
        <f>VLOOKUP(B16,RMS!B:D,3,FALSE)</f>
        <v>1013332.3711</v>
      </c>
      <c r="J16" s="21">
        <f>VLOOKUP(B16,RMS!B:E,4,FALSE)</f>
        <v>946365.58550000004</v>
      </c>
      <c r="K16" s="22">
        <f t="shared" si="1"/>
        <v>3.8100000005215406E-2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390620.35220000002</v>
      </c>
      <c r="F17" s="25">
        <f>VLOOKUP(C17,RA!B21:I56,8,0)</f>
        <v>46786.028299999998</v>
      </c>
      <c r="G17" s="16">
        <f t="shared" si="0"/>
        <v>343834.32390000002</v>
      </c>
      <c r="H17" s="27">
        <f>RA!J21</f>
        <v>11.977365755905399</v>
      </c>
      <c r="I17" s="20">
        <f>VLOOKUP(B17,RMS!B:D,3,FALSE)</f>
        <v>390620.10700871301</v>
      </c>
      <c r="J17" s="21">
        <f>VLOOKUP(B17,RMS!B:E,4,FALSE)</f>
        <v>343834.32380653499</v>
      </c>
      <c r="K17" s="22">
        <f t="shared" si="1"/>
        <v>0.24519128701649606</v>
      </c>
      <c r="L17" s="22">
        <f t="shared" si="2"/>
        <v>9.3465030658990145E-5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1462440.6311999999</v>
      </c>
      <c r="F18" s="25">
        <f>VLOOKUP(C18,RA!B22:I57,8,0)</f>
        <v>158330.38010000001</v>
      </c>
      <c r="G18" s="16">
        <f t="shared" si="0"/>
        <v>1304110.2511</v>
      </c>
      <c r="H18" s="27">
        <f>RA!J22</f>
        <v>10.826448385127399</v>
      </c>
      <c r="I18" s="20">
        <f>VLOOKUP(B18,RMS!B:D,3,FALSE)</f>
        <v>1462440.9369000001</v>
      </c>
      <c r="J18" s="21">
        <f>VLOOKUP(B18,RMS!B:E,4,FALSE)</f>
        <v>1304110.2479000001</v>
      </c>
      <c r="K18" s="22">
        <f t="shared" si="1"/>
        <v>-0.30570000014267862</v>
      </c>
      <c r="L18" s="22">
        <f t="shared" si="2"/>
        <v>3.1999999191612005E-3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3151001.1466000001</v>
      </c>
      <c r="F19" s="25">
        <f>VLOOKUP(C19,RA!B23:I58,8,0)</f>
        <v>226685.0644</v>
      </c>
      <c r="G19" s="16">
        <f t="shared" si="0"/>
        <v>2924316.0822000001</v>
      </c>
      <c r="H19" s="27">
        <f>RA!J23</f>
        <v>7.1940648020581701</v>
      </c>
      <c r="I19" s="20">
        <f>VLOOKUP(B19,RMS!B:D,3,FALSE)</f>
        <v>3151002.2903957302</v>
      </c>
      <c r="J19" s="21">
        <f>VLOOKUP(B19,RMS!B:E,4,FALSE)</f>
        <v>2924316.1198794902</v>
      </c>
      <c r="K19" s="22">
        <f t="shared" si="1"/>
        <v>-1.1437957300804555</v>
      </c>
      <c r="L19" s="22">
        <f t="shared" si="2"/>
        <v>-3.76794901676476E-2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320967.06550000003</v>
      </c>
      <c r="F20" s="25">
        <f>VLOOKUP(C20,RA!B24:I59,8,0)</f>
        <v>57831.731099999997</v>
      </c>
      <c r="G20" s="16">
        <f t="shared" si="0"/>
        <v>263135.33440000005</v>
      </c>
      <c r="H20" s="27">
        <f>RA!J24</f>
        <v>18.017964244995099</v>
      </c>
      <c r="I20" s="20">
        <f>VLOOKUP(B20,RMS!B:D,3,FALSE)</f>
        <v>320967.06492621597</v>
      </c>
      <c r="J20" s="21">
        <f>VLOOKUP(B20,RMS!B:E,4,FALSE)</f>
        <v>263135.32905523299</v>
      </c>
      <c r="K20" s="22">
        <f t="shared" si="1"/>
        <v>5.7378405472263694E-4</v>
      </c>
      <c r="L20" s="22">
        <f t="shared" si="2"/>
        <v>5.3447670652531087E-3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287846.7193</v>
      </c>
      <c r="F21" s="25">
        <f>VLOOKUP(C21,RA!B25:I60,8,0)</f>
        <v>19896.0517</v>
      </c>
      <c r="G21" s="16">
        <f t="shared" si="0"/>
        <v>267950.66759999999</v>
      </c>
      <c r="H21" s="27">
        <f>RA!J25</f>
        <v>6.9120300375089201</v>
      </c>
      <c r="I21" s="20">
        <f>VLOOKUP(B21,RMS!B:D,3,FALSE)</f>
        <v>287846.712905174</v>
      </c>
      <c r="J21" s="21">
        <f>VLOOKUP(B21,RMS!B:E,4,FALSE)</f>
        <v>267950.675819711</v>
      </c>
      <c r="K21" s="22">
        <f t="shared" si="1"/>
        <v>6.3948259921744466E-3</v>
      </c>
      <c r="L21" s="22">
        <f t="shared" si="2"/>
        <v>-8.2197110168635845E-3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693171.97699999996</v>
      </c>
      <c r="F22" s="25">
        <f>VLOOKUP(C22,RA!B26:I61,8,0)</f>
        <v>138201.16699999999</v>
      </c>
      <c r="G22" s="16">
        <f t="shared" si="0"/>
        <v>554970.80999999994</v>
      </c>
      <c r="H22" s="27">
        <f>RA!J26</f>
        <v>19.93750058941</v>
      </c>
      <c r="I22" s="20">
        <f>VLOOKUP(B22,RMS!B:D,3,FALSE)</f>
        <v>693171.99162291805</v>
      </c>
      <c r="J22" s="21">
        <f>VLOOKUP(B22,RMS!B:E,4,FALSE)</f>
        <v>554970.77609631105</v>
      </c>
      <c r="K22" s="22">
        <f t="shared" si="1"/>
        <v>-1.4622918097302318E-2</v>
      </c>
      <c r="L22" s="22">
        <f t="shared" si="2"/>
        <v>3.3903688890859485E-2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268423.51699999999</v>
      </c>
      <c r="F23" s="25">
        <f>VLOOKUP(C23,RA!B27:I62,8,0)</f>
        <v>87073.866899999994</v>
      </c>
      <c r="G23" s="16">
        <f t="shared" si="0"/>
        <v>181349.6501</v>
      </c>
      <c r="H23" s="27">
        <f>RA!J27</f>
        <v>32.438985925365103</v>
      </c>
      <c r="I23" s="20">
        <f>VLOOKUP(B23,RMS!B:D,3,FALSE)</f>
        <v>268423.46937491902</v>
      </c>
      <c r="J23" s="21">
        <f>VLOOKUP(B23,RMS!B:E,4,FALSE)</f>
        <v>181349.66373295299</v>
      </c>
      <c r="K23" s="22">
        <f t="shared" si="1"/>
        <v>4.7625080973375589E-2</v>
      </c>
      <c r="L23" s="22">
        <f t="shared" si="2"/>
        <v>-1.3632952992338687E-2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920532.33550000004</v>
      </c>
      <c r="F24" s="25">
        <f>VLOOKUP(C24,RA!B28:I63,8,0)</f>
        <v>49126.556600000004</v>
      </c>
      <c r="G24" s="16">
        <f t="shared" si="0"/>
        <v>871405.77890000003</v>
      </c>
      <c r="H24" s="27">
        <f>RA!J28</f>
        <v>5.3367551258605399</v>
      </c>
      <c r="I24" s="20">
        <f>VLOOKUP(B24,RMS!B:D,3,FALSE)</f>
        <v>920532.33520088496</v>
      </c>
      <c r="J24" s="21">
        <f>VLOOKUP(B24,RMS!B:E,4,FALSE)</f>
        <v>871405.78535435395</v>
      </c>
      <c r="K24" s="22">
        <f t="shared" si="1"/>
        <v>2.9911508318036795E-4</v>
      </c>
      <c r="L24" s="22">
        <f t="shared" si="2"/>
        <v>-6.4543539192527533E-3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517392.20199999999</v>
      </c>
      <c r="F25" s="25">
        <f>VLOOKUP(C25,RA!B29:I64,8,0)</f>
        <v>71108.358600000007</v>
      </c>
      <c r="G25" s="16">
        <f t="shared" si="0"/>
        <v>446283.84340000001</v>
      </c>
      <c r="H25" s="27">
        <f>RA!J29</f>
        <v>13.7436084898705</v>
      </c>
      <c r="I25" s="20">
        <f>VLOOKUP(B25,RMS!B:D,3,FALSE)</f>
        <v>517392.20023982303</v>
      </c>
      <c r="J25" s="21">
        <f>VLOOKUP(B25,RMS!B:E,4,FALSE)</f>
        <v>446283.82534556201</v>
      </c>
      <c r="K25" s="22">
        <f t="shared" si="1"/>
        <v>1.7601769650354981E-3</v>
      </c>
      <c r="L25" s="22">
        <f t="shared" si="2"/>
        <v>1.8054437998216599E-2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1309701.0845000001</v>
      </c>
      <c r="F26" s="25">
        <f>VLOOKUP(C26,RA!B30:I65,8,0)</f>
        <v>130965.6526</v>
      </c>
      <c r="G26" s="16">
        <f t="shared" si="0"/>
        <v>1178735.4319000002</v>
      </c>
      <c r="H26" s="27">
        <f>RA!J30</f>
        <v>9.9996597811475691</v>
      </c>
      <c r="I26" s="20">
        <f>VLOOKUP(B26,RMS!B:D,3,FALSE)</f>
        <v>1309701.0529150399</v>
      </c>
      <c r="J26" s="21">
        <f>VLOOKUP(B26,RMS!B:E,4,FALSE)</f>
        <v>1178735.4661693799</v>
      </c>
      <c r="K26" s="22">
        <f t="shared" si="1"/>
        <v>3.1584960175678134E-2</v>
      </c>
      <c r="L26" s="22">
        <f t="shared" si="2"/>
        <v>-3.4269379684701562E-2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806492.61199999996</v>
      </c>
      <c r="F27" s="25">
        <f>VLOOKUP(C27,RA!B31:I66,8,0)</f>
        <v>34065.722600000001</v>
      </c>
      <c r="G27" s="16">
        <f t="shared" si="0"/>
        <v>772426.88939999999</v>
      </c>
      <c r="H27" s="27">
        <f>RA!J31</f>
        <v>4.2239348622824098</v>
      </c>
      <c r="I27" s="20">
        <f>VLOOKUP(B27,RMS!B:D,3,FALSE)</f>
        <v>806492.62037522101</v>
      </c>
      <c r="J27" s="21">
        <f>VLOOKUP(B27,RMS!B:E,4,FALSE)</f>
        <v>772426.63371769898</v>
      </c>
      <c r="K27" s="22">
        <f t="shared" si="1"/>
        <v>-8.3752210484817624E-3</v>
      </c>
      <c r="L27" s="22">
        <f t="shared" si="2"/>
        <v>0.25568230100907385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144851.61869999999</v>
      </c>
      <c r="F28" s="25">
        <f>VLOOKUP(C28,RA!B32:I67,8,0)</f>
        <v>36447.315399999999</v>
      </c>
      <c r="G28" s="16">
        <f t="shared" si="0"/>
        <v>108404.3033</v>
      </c>
      <c r="H28" s="27">
        <f>RA!J32</f>
        <v>25.161828170857699</v>
      </c>
      <c r="I28" s="20">
        <f>VLOOKUP(B28,RMS!B:D,3,FALSE)</f>
        <v>144851.520655956</v>
      </c>
      <c r="J28" s="21">
        <f>VLOOKUP(B28,RMS!B:E,4,FALSE)</f>
        <v>108404.291538438</v>
      </c>
      <c r="K28" s="22">
        <f t="shared" si="1"/>
        <v>9.8044043988920748E-2</v>
      </c>
      <c r="L28" s="22">
        <f t="shared" si="2"/>
        <v>1.1761561996536329E-2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1.7948999999999999</v>
      </c>
      <c r="F29" s="25">
        <f>VLOOKUP(C29,RA!B33:I68,8,0)</f>
        <v>0</v>
      </c>
      <c r="G29" s="16">
        <f t="shared" si="0"/>
        <v>1.7948999999999999</v>
      </c>
      <c r="H29" s="27">
        <f>RA!J33</f>
        <v>0</v>
      </c>
      <c r="I29" s="20">
        <f>VLOOKUP(B29,RMS!B:D,3,FALSE)</f>
        <v>1.7948999999999999</v>
      </c>
      <c r="J29" s="21">
        <f>VLOOKUP(B29,RMS!B:E,4,FALSE)</f>
        <v>1.7948999999999999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1</v>
      </c>
      <c r="F30" s="25">
        <f>VLOOKUP(C30,RA!B34:I69,8,0)</f>
        <v>0</v>
      </c>
      <c r="G30" s="16">
        <f t="shared" si="0"/>
        <v>1</v>
      </c>
      <c r="H30" s="27">
        <f>RA!J34</f>
        <v>0</v>
      </c>
      <c r="I30" s="20">
        <v>0</v>
      </c>
      <c r="J30" s="21">
        <v>0</v>
      </c>
      <c r="K30" s="22">
        <f t="shared" si="1"/>
        <v>1</v>
      </c>
      <c r="L30" s="22">
        <f t="shared" si="2"/>
        <v>1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188725.37390000001</v>
      </c>
      <c r="F31" s="25">
        <f>VLOOKUP(C31,RA!B35:I70,8,0)</f>
        <v>18897.599200000001</v>
      </c>
      <c r="G31" s="16">
        <f t="shared" si="0"/>
        <v>169827.77470000001</v>
      </c>
      <c r="H31" s="27">
        <f>RA!J35</f>
        <v>10.013279512702599</v>
      </c>
      <c r="I31" s="20">
        <f>VLOOKUP(B31,RMS!B:D,3,FALSE)</f>
        <v>188725.37330000001</v>
      </c>
      <c r="J31" s="21">
        <f>VLOOKUP(B31,RMS!B:E,4,FALSE)</f>
        <v>169827.77359999999</v>
      </c>
      <c r="K31" s="22">
        <f t="shared" si="1"/>
        <v>5.9999999939464033E-4</v>
      </c>
      <c r="L31" s="22">
        <f t="shared" si="2"/>
        <v>1.100000023143366E-3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275090.59779999999</v>
      </c>
      <c r="F35" s="25">
        <f>VLOOKUP(C35,RA!B8:I74,8,0)</f>
        <v>15909.2305</v>
      </c>
      <c r="G35" s="16">
        <f t="shared" si="0"/>
        <v>259181.36729999998</v>
      </c>
      <c r="H35" s="27">
        <f>RA!J39</f>
        <v>5.7832694491312804</v>
      </c>
      <c r="I35" s="20">
        <f>VLOOKUP(B35,RMS!B:D,3,FALSE)</f>
        <v>275090.59829059802</v>
      </c>
      <c r="J35" s="21">
        <f>VLOOKUP(B35,RMS!B:E,4,FALSE)</f>
        <v>259181.37179487199</v>
      </c>
      <c r="K35" s="22">
        <f t="shared" si="1"/>
        <v>-4.9059803131967783E-4</v>
      </c>
      <c r="L35" s="22">
        <f t="shared" si="2"/>
        <v>-4.4948720023967326E-3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784399.32510000002</v>
      </c>
      <c r="F36" s="25">
        <f>VLOOKUP(C36,RA!B8:I75,8,0)</f>
        <v>40875.903200000001</v>
      </c>
      <c r="G36" s="16">
        <f t="shared" si="0"/>
        <v>743523.42189999996</v>
      </c>
      <c r="H36" s="27">
        <f>RA!J40</f>
        <v>5.2111089201649801</v>
      </c>
      <c r="I36" s="20">
        <f>VLOOKUP(B36,RMS!B:D,3,FALSE)</f>
        <v>784399.32262136799</v>
      </c>
      <c r="J36" s="21">
        <f>VLOOKUP(B36,RMS!B:E,4,FALSE)</f>
        <v>743523.41339059803</v>
      </c>
      <c r="K36" s="22">
        <f t="shared" si="1"/>
        <v>2.4786320282146335E-3</v>
      </c>
      <c r="L36" s="22">
        <f t="shared" si="2"/>
        <v>8.5094019304960966E-3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6389.6288000000004</v>
      </c>
      <c r="F40" s="25">
        <f>VLOOKUP(C40,RA!B8:I78,8,0)</f>
        <v>720.78650000000005</v>
      </c>
      <c r="G40" s="16">
        <f t="shared" si="0"/>
        <v>5668.8423000000003</v>
      </c>
      <c r="H40" s="27">
        <f>RA!J43</f>
        <v>0</v>
      </c>
      <c r="I40" s="20">
        <f>VLOOKUP(B40,RMS!B:D,3,FALSE)</f>
        <v>6389.6289993192604</v>
      </c>
      <c r="J40" s="21">
        <f>VLOOKUP(B40,RMS!B:E,4,FALSE)</f>
        <v>5668.8419332879503</v>
      </c>
      <c r="K40" s="22">
        <f t="shared" si="1"/>
        <v>-1.9931925999117084E-4</v>
      </c>
      <c r="L40" s="22">
        <f t="shared" si="2"/>
        <v>3.6671204998128815E-4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4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4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5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3"/>
      <c r="W4" s="44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5" t="s">
        <v>4</v>
      </c>
      <c r="C6" s="46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7" t="s">
        <v>5</v>
      </c>
      <c r="B7" s="48"/>
      <c r="C7" s="49"/>
      <c r="D7" s="63">
        <v>19321153.531199999</v>
      </c>
      <c r="E7" s="63">
        <v>24561972</v>
      </c>
      <c r="F7" s="64">
        <v>78.662875811437303</v>
      </c>
      <c r="G7" s="63">
        <v>16504448.118899999</v>
      </c>
      <c r="H7" s="64">
        <v>17.0663410979157</v>
      </c>
      <c r="I7" s="63">
        <v>1885937.2614</v>
      </c>
      <c r="J7" s="64">
        <v>9.7609972321506007</v>
      </c>
      <c r="K7" s="63">
        <v>1175856.2302999999</v>
      </c>
      <c r="L7" s="64">
        <v>7.1244807571206996</v>
      </c>
      <c r="M7" s="64">
        <v>0.60388422734200697</v>
      </c>
      <c r="N7" s="63">
        <v>204090438.9707</v>
      </c>
      <c r="O7" s="63">
        <v>3886373806.3241</v>
      </c>
      <c r="P7" s="63">
        <v>1118634</v>
      </c>
      <c r="Q7" s="63">
        <v>1040541</v>
      </c>
      <c r="R7" s="64">
        <v>7.5050382445285697</v>
      </c>
      <c r="S7" s="63">
        <v>17.2720957267525</v>
      </c>
      <c r="T7" s="63">
        <v>17.3275443567337</v>
      </c>
      <c r="U7" s="65">
        <v>-0.32103012198639203</v>
      </c>
      <c r="V7" s="53"/>
      <c r="W7" s="53"/>
    </row>
    <row r="8" spans="1:23" ht="14.25" thickBot="1" x14ac:dyDescent="0.2">
      <c r="A8" s="50">
        <v>41832</v>
      </c>
      <c r="B8" s="40" t="s">
        <v>6</v>
      </c>
      <c r="C8" s="41"/>
      <c r="D8" s="66">
        <v>807004.06149999995</v>
      </c>
      <c r="E8" s="66">
        <v>788238</v>
      </c>
      <c r="F8" s="67">
        <v>102.380760823508</v>
      </c>
      <c r="G8" s="66">
        <v>570554.07149999996</v>
      </c>
      <c r="H8" s="67">
        <v>41.442170306202101</v>
      </c>
      <c r="I8" s="66">
        <v>135855.33979999999</v>
      </c>
      <c r="J8" s="67">
        <v>16.834529871817701</v>
      </c>
      <c r="K8" s="66">
        <v>59602.355799999998</v>
      </c>
      <c r="L8" s="67">
        <v>10.446399171826799</v>
      </c>
      <c r="M8" s="67">
        <v>1.2793619140805801</v>
      </c>
      <c r="N8" s="66">
        <v>8131420.7060000002</v>
      </c>
      <c r="O8" s="66">
        <v>148716062.6981</v>
      </c>
      <c r="P8" s="66">
        <v>35099</v>
      </c>
      <c r="Q8" s="66">
        <v>33488</v>
      </c>
      <c r="R8" s="67">
        <v>4.8106784519827999</v>
      </c>
      <c r="S8" s="66">
        <v>22.992223752813501</v>
      </c>
      <c r="T8" s="66">
        <v>24.056574862637401</v>
      </c>
      <c r="U8" s="68">
        <v>-4.6291786356404403</v>
      </c>
      <c r="V8" s="53"/>
      <c r="W8" s="53"/>
    </row>
    <row r="9" spans="1:23" ht="12" customHeight="1" thickBot="1" x14ac:dyDescent="0.2">
      <c r="A9" s="51"/>
      <c r="B9" s="40" t="s">
        <v>7</v>
      </c>
      <c r="C9" s="41"/>
      <c r="D9" s="66">
        <v>128065.81359999999</v>
      </c>
      <c r="E9" s="66">
        <v>142088</v>
      </c>
      <c r="F9" s="67">
        <v>90.131336636450698</v>
      </c>
      <c r="G9" s="66">
        <v>103321.3452</v>
      </c>
      <c r="H9" s="67">
        <v>23.9490381702851</v>
      </c>
      <c r="I9" s="66">
        <v>27189.1577</v>
      </c>
      <c r="J9" s="67">
        <v>21.230613335204701</v>
      </c>
      <c r="K9" s="66">
        <v>19604.8573</v>
      </c>
      <c r="L9" s="67">
        <v>18.9746438763943</v>
      </c>
      <c r="M9" s="67">
        <v>0.38685823028153299</v>
      </c>
      <c r="N9" s="66">
        <v>1507090.9006000001</v>
      </c>
      <c r="O9" s="66">
        <v>25012534.160999998</v>
      </c>
      <c r="P9" s="66">
        <v>7382</v>
      </c>
      <c r="Q9" s="66">
        <v>6794</v>
      </c>
      <c r="R9" s="67">
        <v>8.65469531939946</v>
      </c>
      <c r="S9" s="66">
        <v>17.348389813058802</v>
      </c>
      <c r="T9" s="66">
        <v>16.971563482484498</v>
      </c>
      <c r="U9" s="68">
        <v>2.17211127162129</v>
      </c>
      <c r="V9" s="53"/>
      <c r="W9" s="53"/>
    </row>
    <row r="10" spans="1:23" ht="14.25" thickBot="1" x14ac:dyDescent="0.2">
      <c r="A10" s="51"/>
      <c r="B10" s="40" t="s">
        <v>8</v>
      </c>
      <c r="C10" s="41"/>
      <c r="D10" s="66">
        <v>225315.3585</v>
      </c>
      <c r="E10" s="66">
        <v>241149</v>
      </c>
      <c r="F10" s="67">
        <v>93.434083699289701</v>
      </c>
      <c r="G10" s="66">
        <v>150941.989</v>
      </c>
      <c r="H10" s="67">
        <v>49.272816658060599</v>
      </c>
      <c r="I10" s="66">
        <v>55701.667399999998</v>
      </c>
      <c r="J10" s="67">
        <v>24.7216469267007</v>
      </c>
      <c r="K10" s="66">
        <v>30843.082399999999</v>
      </c>
      <c r="L10" s="67">
        <v>20.433732591134699</v>
      </c>
      <c r="M10" s="67">
        <v>0.80596954213629501</v>
      </c>
      <c r="N10" s="66">
        <v>2343726.2828000002</v>
      </c>
      <c r="O10" s="66">
        <v>37921717.119000003</v>
      </c>
      <c r="P10" s="66">
        <v>105940</v>
      </c>
      <c r="Q10" s="66">
        <v>98620</v>
      </c>
      <c r="R10" s="67">
        <v>7.4224295274792196</v>
      </c>
      <c r="S10" s="66">
        <v>2.12682045025486</v>
      </c>
      <c r="T10" s="66">
        <v>1.94719386229974</v>
      </c>
      <c r="U10" s="68">
        <v>8.4457805516022706</v>
      </c>
      <c r="V10" s="53"/>
      <c r="W10" s="53"/>
    </row>
    <row r="11" spans="1:23" ht="14.25" thickBot="1" x14ac:dyDescent="0.2">
      <c r="A11" s="51"/>
      <c r="B11" s="40" t="s">
        <v>9</v>
      </c>
      <c r="C11" s="41"/>
      <c r="D11" s="66">
        <v>77999.306299999997</v>
      </c>
      <c r="E11" s="66">
        <v>69084</v>
      </c>
      <c r="F11" s="67">
        <v>112.905023304962</v>
      </c>
      <c r="G11" s="66">
        <v>47217.758600000001</v>
      </c>
      <c r="H11" s="67">
        <v>65.190616015390503</v>
      </c>
      <c r="I11" s="66">
        <v>14970.8655</v>
      </c>
      <c r="J11" s="67">
        <v>19.193588007589799</v>
      </c>
      <c r="K11" s="66">
        <v>7677.4807000000001</v>
      </c>
      <c r="L11" s="67">
        <v>16.259731354550201</v>
      </c>
      <c r="M11" s="67">
        <v>0.94997110184855305</v>
      </c>
      <c r="N11" s="66">
        <v>886306.37840000005</v>
      </c>
      <c r="O11" s="66">
        <v>15986842.575300001</v>
      </c>
      <c r="P11" s="66">
        <v>4379</v>
      </c>
      <c r="Q11" s="66">
        <v>4191</v>
      </c>
      <c r="R11" s="67">
        <v>4.4858029109997597</v>
      </c>
      <c r="S11" s="66">
        <v>17.812127494861802</v>
      </c>
      <c r="T11" s="66">
        <v>34.199417680744503</v>
      </c>
      <c r="U11" s="68">
        <v>-92.000746068148004</v>
      </c>
      <c r="V11" s="53"/>
      <c r="W11" s="53"/>
    </row>
    <row r="12" spans="1:23" ht="14.25" thickBot="1" x14ac:dyDescent="0.2">
      <c r="A12" s="51"/>
      <c r="B12" s="40" t="s">
        <v>10</v>
      </c>
      <c r="C12" s="41"/>
      <c r="D12" s="66">
        <v>271305.82689999999</v>
      </c>
      <c r="E12" s="66">
        <v>243443</v>
      </c>
      <c r="F12" s="67">
        <v>111.44531857560099</v>
      </c>
      <c r="G12" s="66">
        <v>166144.42980000001</v>
      </c>
      <c r="H12" s="67">
        <v>63.295168683410203</v>
      </c>
      <c r="I12" s="66">
        <v>39467.468399999998</v>
      </c>
      <c r="J12" s="67">
        <v>14.547224750372701</v>
      </c>
      <c r="K12" s="66">
        <v>10128.1934</v>
      </c>
      <c r="L12" s="67">
        <v>6.0960174302515204</v>
      </c>
      <c r="M12" s="67">
        <v>2.8967925316276002</v>
      </c>
      <c r="N12" s="66">
        <v>2603761.7944</v>
      </c>
      <c r="O12" s="66">
        <v>47493194.141800001</v>
      </c>
      <c r="P12" s="66">
        <v>3537</v>
      </c>
      <c r="Q12" s="66">
        <v>3813</v>
      </c>
      <c r="R12" s="67">
        <v>-7.2383949645948098</v>
      </c>
      <c r="S12" s="66">
        <v>76.705068391292002</v>
      </c>
      <c r="T12" s="66">
        <v>79.173078127458695</v>
      </c>
      <c r="U12" s="68">
        <v>-3.2175314981491199</v>
      </c>
      <c r="V12" s="53"/>
      <c r="W12" s="53"/>
    </row>
    <row r="13" spans="1:23" ht="14.25" thickBot="1" x14ac:dyDescent="0.2">
      <c r="A13" s="51"/>
      <c r="B13" s="40" t="s">
        <v>11</v>
      </c>
      <c r="C13" s="41"/>
      <c r="D13" s="66">
        <v>452482.04479999997</v>
      </c>
      <c r="E13" s="66">
        <v>376667</v>
      </c>
      <c r="F13" s="67">
        <v>120.12787018772499</v>
      </c>
      <c r="G13" s="66">
        <v>293278.84710000001</v>
      </c>
      <c r="H13" s="67">
        <v>54.283900552062697</v>
      </c>
      <c r="I13" s="66">
        <v>74661.158500000005</v>
      </c>
      <c r="J13" s="67">
        <v>16.500358270127801</v>
      </c>
      <c r="K13" s="66">
        <v>52660.685299999997</v>
      </c>
      <c r="L13" s="67">
        <v>17.955841623328599</v>
      </c>
      <c r="M13" s="67">
        <v>0.41777795094512399</v>
      </c>
      <c r="N13" s="66">
        <v>4237813.1708000004</v>
      </c>
      <c r="O13" s="66">
        <v>74767050.276099995</v>
      </c>
      <c r="P13" s="66">
        <v>17075</v>
      </c>
      <c r="Q13" s="66">
        <v>17271</v>
      </c>
      <c r="R13" s="67">
        <v>-1.13485032713798</v>
      </c>
      <c r="S13" s="66">
        <v>26.499680515373399</v>
      </c>
      <c r="T13" s="66">
        <v>27.702742921660601</v>
      </c>
      <c r="U13" s="68">
        <v>-4.5399128702298901</v>
      </c>
      <c r="V13" s="53"/>
      <c r="W13" s="53"/>
    </row>
    <row r="14" spans="1:23" ht="14.25" thickBot="1" x14ac:dyDescent="0.2">
      <c r="A14" s="51"/>
      <c r="B14" s="40" t="s">
        <v>12</v>
      </c>
      <c r="C14" s="41"/>
      <c r="D14" s="66">
        <v>229756.36739999999</v>
      </c>
      <c r="E14" s="66">
        <v>191638</v>
      </c>
      <c r="F14" s="67">
        <v>119.890818835513</v>
      </c>
      <c r="G14" s="66">
        <v>158152.76130000001</v>
      </c>
      <c r="H14" s="67">
        <v>45.274964225363803</v>
      </c>
      <c r="I14" s="66">
        <v>31298.875800000002</v>
      </c>
      <c r="J14" s="67">
        <v>13.6226369498215</v>
      </c>
      <c r="K14" s="66">
        <v>14445.461300000001</v>
      </c>
      <c r="L14" s="67">
        <v>9.1338660047790103</v>
      </c>
      <c r="M14" s="67">
        <v>1.1666927175250501</v>
      </c>
      <c r="N14" s="66">
        <v>2234250.4734</v>
      </c>
      <c r="O14" s="66">
        <v>35005358.6756</v>
      </c>
      <c r="P14" s="66">
        <v>4808</v>
      </c>
      <c r="Q14" s="66">
        <v>4120</v>
      </c>
      <c r="R14" s="67">
        <v>16.699029126213599</v>
      </c>
      <c r="S14" s="66">
        <v>47.786266098169698</v>
      </c>
      <c r="T14" s="66">
        <v>50.258121237864103</v>
      </c>
      <c r="U14" s="68">
        <v>-5.1727312919077999</v>
      </c>
      <c r="V14" s="53"/>
      <c r="W14" s="53"/>
    </row>
    <row r="15" spans="1:23" ht="14.25" thickBot="1" x14ac:dyDescent="0.2">
      <c r="A15" s="51"/>
      <c r="B15" s="40" t="s">
        <v>13</v>
      </c>
      <c r="C15" s="41"/>
      <c r="D15" s="66">
        <v>170303.2959</v>
      </c>
      <c r="E15" s="66">
        <v>154847</v>
      </c>
      <c r="F15" s="67">
        <v>109.981656667549</v>
      </c>
      <c r="G15" s="66">
        <v>128126.5099</v>
      </c>
      <c r="H15" s="67">
        <v>32.918079196036899</v>
      </c>
      <c r="I15" s="66">
        <v>20211.981299999999</v>
      </c>
      <c r="J15" s="67">
        <v>11.8682267381767</v>
      </c>
      <c r="K15" s="66">
        <v>17544.478299999999</v>
      </c>
      <c r="L15" s="67">
        <v>13.6930899887097</v>
      </c>
      <c r="M15" s="67">
        <v>0.15204230951683501</v>
      </c>
      <c r="N15" s="66">
        <v>1810672.3291</v>
      </c>
      <c r="O15" s="66">
        <v>27632539.625100002</v>
      </c>
      <c r="P15" s="66">
        <v>7992</v>
      </c>
      <c r="Q15" s="66">
        <v>7517</v>
      </c>
      <c r="R15" s="67">
        <v>6.3190102434481901</v>
      </c>
      <c r="S15" s="66">
        <v>21.309221208708699</v>
      </c>
      <c r="T15" s="66">
        <v>21.347083929759201</v>
      </c>
      <c r="U15" s="68">
        <v>-0.17768233141727499</v>
      </c>
      <c r="V15" s="53"/>
      <c r="W15" s="53"/>
    </row>
    <row r="16" spans="1:23" ht="14.25" thickBot="1" x14ac:dyDescent="0.2">
      <c r="A16" s="51"/>
      <c r="B16" s="40" t="s">
        <v>14</v>
      </c>
      <c r="C16" s="41"/>
      <c r="D16" s="66">
        <v>1222926.0760999999</v>
      </c>
      <c r="E16" s="66">
        <v>1610424</v>
      </c>
      <c r="F16" s="67">
        <v>75.9381427561934</v>
      </c>
      <c r="G16" s="66">
        <v>1084660.2423</v>
      </c>
      <c r="H16" s="67">
        <v>12.7473865462986</v>
      </c>
      <c r="I16" s="66">
        <v>-79132.167700000005</v>
      </c>
      <c r="J16" s="67">
        <v>-6.4707237212864301</v>
      </c>
      <c r="K16" s="66">
        <v>-32874.195800000001</v>
      </c>
      <c r="L16" s="67">
        <v>-3.0308288732231001</v>
      </c>
      <c r="M16" s="67">
        <v>1.40712101921593</v>
      </c>
      <c r="N16" s="66">
        <v>11832351.367699999</v>
      </c>
      <c r="O16" s="66">
        <v>198723489.91190001</v>
      </c>
      <c r="P16" s="66">
        <v>77069</v>
      </c>
      <c r="Q16" s="66">
        <v>74105</v>
      </c>
      <c r="R16" s="67">
        <v>3.9997301126779599</v>
      </c>
      <c r="S16" s="66">
        <v>15.867937511839999</v>
      </c>
      <c r="T16" s="66">
        <v>13.9413153835774</v>
      </c>
      <c r="U16" s="68">
        <v>12.141603953413</v>
      </c>
      <c r="V16" s="53"/>
      <c r="W16" s="53"/>
    </row>
    <row r="17" spans="1:21" ht="12" thickBot="1" x14ac:dyDescent="0.2">
      <c r="A17" s="51"/>
      <c r="B17" s="40" t="s">
        <v>15</v>
      </c>
      <c r="C17" s="41"/>
      <c r="D17" s="66">
        <v>514070.64939999999</v>
      </c>
      <c r="E17" s="66">
        <v>866996</v>
      </c>
      <c r="F17" s="67">
        <v>59.293312702711397</v>
      </c>
      <c r="G17" s="66">
        <v>519734.03730000003</v>
      </c>
      <c r="H17" s="67">
        <v>-1.0896703878431899</v>
      </c>
      <c r="I17" s="66">
        <v>52780.876700000001</v>
      </c>
      <c r="J17" s="67">
        <v>10.267241820089</v>
      </c>
      <c r="K17" s="66">
        <v>53018.902300000002</v>
      </c>
      <c r="L17" s="67">
        <v>10.2011603041108</v>
      </c>
      <c r="M17" s="67">
        <v>-4.489447907713E-3</v>
      </c>
      <c r="N17" s="66">
        <v>6208262.7953000003</v>
      </c>
      <c r="O17" s="66">
        <v>196719703.53659999</v>
      </c>
      <c r="P17" s="66">
        <v>15065</v>
      </c>
      <c r="Q17" s="66">
        <v>13547</v>
      </c>
      <c r="R17" s="67">
        <v>11.205432937181699</v>
      </c>
      <c r="S17" s="66">
        <v>34.1235080916031</v>
      </c>
      <c r="T17" s="66">
        <v>34.488849479589597</v>
      </c>
      <c r="U17" s="68">
        <v>-1.0706442813727599</v>
      </c>
    </row>
    <row r="18" spans="1:21" ht="12" thickBot="1" x14ac:dyDescent="0.2">
      <c r="A18" s="51"/>
      <c r="B18" s="40" t="s">
        <v>16</v>
      </c>
      <c r="C18" s="41"/>
      <c r="D18" s="66">
        <v>2134887.0092000002</v>
      </c>
      <c r="E18" s="66">
        <v>2085134</v>
      </c>
      <c r="F18" s="67">
        <v>102.386082103117</v>
      </c>
      <c r="G18" s="66">
        <v>1613510.1255999999</v>
      </c>
      <c r="H18" s="67">
        <v>32.313208038041999</v>
      </c>
      <c r="I18" s="66">
        <v>272798.93680000002</v>
      </c>
      <c r="J18" s="67">
        <v>12.778144024691301</v>
      </c>
      <c r="K18" s="66">
        <v>155859.986</v>
      </c>
      <c r="L18" s="67">
        <v>9.6596844065073295</v>
      </c>
      <c r="M18" s="67">
        <v>0.75028205635794198</v>
      </c>
      <c r="N18" s="66">
        <v>23692270.326499999</v>
      </c>
      <c r="O18" s="66">
        <v>486197029.09759998</v>
      </c>
      <c r="P18" s="66">
        <v>107672</v>
      </c>
      <c r="Q18" s="66">
        <v>98859</v>
      </c>
      <c r="R18" s="67">
        <v>8.9147169200578507</v>
      </c>
      <c r="S18" s="66">
        <v>19.827689735492999</v>
      </c>
      <c r="T18" s="66">
        <v>19.790335621440601</v>
      </c>
      <c r="U18" s="68">
        <v>0.18839367849033101</v>
      </c>
    </row>
    <row r="19" spans="1:21" ht="12" thickBot="1" x14ac:dyDescent="0.2">
      <c r="A19" s="51"/>
      <c r="B19" s="40" t="s">
        <v>17</v>
      </c>
      <c r="C19" s="41"/>
      <c r="D19" s="66">
        <v>545656.33039999998</v>
      </c>
      <c r="E19" s="66">
        <v>705810</v>
      </c>
      <c r="F19" s="67">
        <v>77.309237670194506</v>
      </c>
      <c r="G19" s="66">
        <v>471220.4988</v>
      </c>
      <c r="H19" s="67">
        <v>15.7963908169438</v>
      </c>
      <c r="I19" s="66">
        <v>40244.862800000003</v>
      </c>
      <c r="J19" s="67">
        <v>7.3754963624261496</v>
      </c>
      <c r="K19" s="66">
        <v>34582.755299999997</v>
      </c>
      <c r="L19" s="67">
        <v>7.3389751481668801</v>
      </c>
      <c r="M19" s="67">
        <v>0.163726326918781</v>
      </c>
      <c r="N19" s="66">
        <v>6297199.2111</v>
      </c>
      <c r="O19" s="66">
        <v>155034601.6839</v>
      </c>
      <c r="P19" s="66">
        <v>13276</v>
      </c>
      <c r="Q19" s="66">
        <v>12023</v>
      </c>
      <c r="R19" s="67">
        <v>10.421691757464901</v>
      </c>
      <c r="S19" s="66">
        <v>41.100958903284102</v>
      </c>
      <c r="T19" s="66">
        <v>41.6609179406138</v>
      </c>
      <c r="U19" s="68">
        <v>-1.3623989616576699</v>
      </c>
    </row>
    <row r="20" spans="1:21" ht="12" thickBot="1" x14ac:dyDescent="0.2">
      <c r="A20" s="51"/>
      <c r="B20" s="40" t="s">
        <v>18</v>
      </c>
      <c r="C20" s="41"/>
      <c r="D20" s="66">
        <v>1013332.4092</v>
      </c>
      <c r="E20" s="66">
        <v>993241</v>
      </c>
      <c r="F20" s="67">
        <v>102.02281311383599</v>
      </c>
      <c r="G20" s="66">
        <v>722083.82629999996</v>
      </c>
      <c r="H20" s="67">
        <v>40.334455958164099</v>
      </c>
      <c r="I20" s="66">
        <v>66966.823699999994</v>
      </c>
      <c r="J20" s="67">
        <v>6.60857415513519</v>
      </c>
      <c r="K20" s="66">
        <v>27607.1669</v>
      </c>
      <c r="L20" s="67">
        <v>3.8232634348647201</v>
      </c>
      <c r="M20" s="67">
        <v>1.4257043086880501</v>
      </c>
      <c r="N20" s="66">
        <v>11123448.1175</v>
      </c>
      <c r="O20" s="66">
        <v>223869201.86019999</v>
      </c>
      <c r="P20" s="66">
        <v>45011</v>
      </c>
      <c r="Q20" s="66">
        <v>41150</v>
      </c>
      <c r="R20" s="67">
        <v>9.3827460510328002</v>
      </c>
      <c r="S20" s="66">
        <v>22.5129948057142</v>
      </c>
      <c r="T20" s="66">
        <v>23.7745365006075</v>
      </c>
      <c r="U20" s="68">
        <v>-5.6036156263545003</v>
      </c>
    </row>
    <row r="21" spans="1:21" ht="12" thickBot="1" x14ac:dyDescent="0.2">
      <c r="A21" s="51"/>
      <c r="B21" s="40" t="s">
        <v>19</v>
      </c>
      <c r="C21" s="41"/>
      <c r="D21" s="66">
        <v>390620.35220000002</v>
      </c>
      <c r="E21" s="66">
        <v>441363</v>
      </c>
      <c r="F21" s="67">
        <v>88.503194014903798</v>
      </c>
      <c r="G21" s="66">
        <v>364952.51319999999</v>
      </c>
      <c r="H21" s="67">
        <v>7.03319968259368</v>
      </c>
      <c r="I21" s="66">
        <v>46786.028299999998</v>
      </c>
      <c r="J21" s="67">
        <v>11.977365755905399</v>
      </c>
      <c r="K21" s="66">
        <v>18261.345399999998</v>
      </c>
      <c r="L21" s="67">
        <v>5.00375932196759</v>
      </c>
      <c r="M21" s="67">
        <v>1.5620252656740199</v>
      </c>
      <c r="N21" s="66">
        <v>4211368.5480000004</v>
      </c>
      <c r="O21" s="66">
        <v>89583855.827199996</v>
      </c>
      <c r="P21" s="66">
        <v>34823</v>
      </c>
      <c r="Q21" s="66">
        <v>31541</v>
      </c>
      <c r="R21" s="67">
        <v>10.4055039472433</v>
      </c>
      <c r="S21" s="66">
        <v>11.217309025643999</v>
      </c>
      <c r="T21" s="66">
        <v>10.8138897149742</v>
      </c>
      <c r="U21" s="68">
        <v>3.5964000790880699</v>
      </c>
    </row>
    <row r="22" spans="1:21" ht="12" thickBot="1" x14ac:dyDescent="0.2">
      <c r="A22" s="51"/>
      <c r="B22" s="40" t="s">
        <v>20</v>
      </c>
      <c r="C22" s="41"/>
      <c r="D22" s="66">
        <v>1462440.6311999999</v>
      </c>
      <c r="E22" s="66">
        <v>1496728</v>
      </c>
      <c r="F22" s="67">
        <v>97.709178367746205</v>
      </c>
      <c r="G22" s="66">
        <v>1114016.4979999999</v>
      </c>
      <c r="H22" s="67">
        <v>31.2763889785769</v>
      </c>
      <c r="I22" s="66">
        <v>158330.38010000001</v>
      </c>
      <c r="J22" s="67">
        <v>10.826448385127399</v>
      </c>
      <c r="K22" s="66">
        <v>121177.6018</v>
      </c>
      <c r="L22" s="67">
        <v>10.877541043382299</v>
      </c>
      <c r="M22" s="67">
        <v>0.30659773545708202</v>
      </c>
      <c r="N22" s="66">
        <v>15577822.055</v>
      </c>
      <c r="O22" s="66">
        <v>270350961.08929998</v>
      </c>
      <c r="P22" s="66">
        <v>86488</v>
      </c>
      <c r="Q22" s="66">
        <v>80446</v>
      </c>
      <c r="R22" s="67">
        <v>7.5106282475200699</v>
      </c>
      <c r="S22" s="66">
        <v>16.909173887706999</v>
      </c>
      <c r="T22" s="66">
        <v>16.411237886283999</v>
      </c>
      <c r="U22" s="68">
        <v>2.9447683531423001</v>
      </c>
    </row>
    <row r="23" spans="1:21" ht="12" thickBot="1" x14ac:dyDescent="0.2">
      <c r="A23" s="51"/>
      <c r="B23" s="40" t="s">
        <v>21</v>
      </c>
      <c r="C23" s="41"/>
      <c r="D23" s="66">
        <v>3151001.1466000001</v>
      </c>
      <c r="E23" s="66">
        <v>3494946</v>
      </c>
      <c r="F23" s="67">
        <v>90.158793486365695</v>
      </c>
      <c r="G23" s="66">
        <v>2705987.4293</v>
      </c>
      <c r="H23" s="67">
        <v>16.445520495825701</v>
      </c>
      <c r="I23" s="66">
        <v>226685.0644</v>
      </c>
      <c r="J23" s="67">
        <v>7.1940648020581701</v>
      </c>
      <c r="K23" s="66">
        <v>29705.790400000002</v>
      </c>
      <c r="L23" s="67">
        <v>1.09778005907753</v>
      </c>
      <c r="M23" s="67">
        <v>6.6310059873040803</v>
      </c>
      <c r="N23" s="66">
        <v>34048315.160499997</v>
      </c>
      <c r="O23" s="66">
        <v>558739298.00750005</v>
      </c>
      <c r="P23" s="66">
        <v>102319</v>
      </c>
      <c r="Q23" s="66">
        <v>97713</v>
      </c>
      <c r="R23" s="67">
        <v>4.7138047138047101</v>
      </c>
      <c r="S23" s="66">
        <v>30.795855575210901</v>
      </c>
      <c r="T23" s="66">
        <v>31.612243721920301</v>
      </c>
      <c r="U23" s="68">
        <v>-2.6509675781393498</v>
      </c>
    </row>
    <row r="24" spans="1:21" ht="12" thickBot="1" x14ac:dyDescent="0.2">
      <c r="A24" s="51"/>
      <c r="B24" s="40" t="s">
        <v>22</v>
      </c>
      <c r="C24" s="41"/>
      <c r="D24" s="66">
        <v>320967.06550000003</v>
      </c>
      <c r="E24" s="66">
        <v>403085</v>
      </c>
      <c r="F24" s="67">
        <v>79.627638215264795</v>
      </c>
      <c r="G24" s="66">
        <v>305398.95039999997</v>
      </c>
      <c r="H24" s="67">
        <v>5.09763215610581</v>
      </c>
      <c r="I24" s="66">
        <v>57831.731099999997</v>
      </c>
      <c r="J24" s="67">
        <v>18.017964244995099</v>
      </c>
      <c r="K24" s="66">
        <v>47262.978499999997</v>
      </c>
      <c r="L24" s="67">
        <v>15.4758156300461</v>
      </c>
      <c r="M24" s="67">
        <v>0.22361588150861</v>
      </c>
      <c r="N24" s="66">
        <v>3474103.5421000002</v>
      </c>
      <c r="O24" s="66">
        <v>61404501.766199999</v>
      </c>
      <c r="P24" s="66">
        <v>32291</v>
      </c>
      <c r="Q24" s="66">
        <v>29360</v>
      </c>
      <c r="R24" s="67">
        <v>9.9829700272479496</v>
      </c>
      <c r="S24" s="66">
        <v>9.9398304635966692</v>
      </c>
      <c r="T24" s="66">
        <v>9.5910424659400508</v>
      </c>
      <c r="U24" s="68">
        <v>3.5089934273427001</v>
      </c>
    </row>
    <row r="25" spans="1:21" ht="12" thickBot="1" x14ac:dyDescent="0.2">
      <c r="A25" s="51"/>
      <c r="B25" s="40" t="s">
        <v>23</v>
      </c>
      <c r="C25" s="41"/>
      <c r="D25" s="66">
        <v>287846.7193</v>
      </c>
      <c r="E25" s="66">
        <v>399104</v>
      </c>
      <c r="F25" s="67">
        <v>72.123235873356293</v>
      </c>
      <c r="G25" s="66">
        <v>257196.06330000001</v>
      </c>
      <c r="H25" s="67">
        <v>11.9172337269596</v>
      </c>
      <c r="I25" s="66">
        <v>19896.0517</v>
      </c>
      <c r="J25" s="67">
        <v>6.9120300375089201</v>
      </c>
      <c r="K25" s="66">
        <v>27722.028600000001</v>
      </c>
      <c r="L25" s="67">
        <v>10.7785586778847</v>
      </c>
      <c r="M25" s="67">
        <v>-0.28230173963531702</v>
      </c>
      <c r="N25" s="66">
        <v>2861392.8796000001</v>
      </c>
      <c r="O25" s="66">
        <v>59887278.213399999</v>
      </c>
      <c r="P25" s="66">
        <v>22350</v>
      </c>
      <c r="Q25" s="66">
        <v>19490</v>
      </c>
      <c r="R25" s="67">
        <v>14.6741918932786</v>
      </c>
      <c r="S25" s="66">
        <v>12.8790478434004</v>
      </c>
      <c r="T25" s="66">
        <v>12.045592432016401</v>
      </c>
      <c r="U25" s="68">
        <v>6.4714055069770797</v>
      </c>
    </row>
    <row r="26" spans="1:21" ht="12" thickBot="1" x14ac:dyDescent="0.2">
      <c r="A26" s="51"/>
      <c r="B26" s="40" t="s">
        <v>24</v>
      </c>
      <c r="C26" s="41"/>
      <c r="D26" s="66">
        <v>693171.97699999996</v>
      </c>
      <c r="E26" s="66">
        <v>793708</v>
      </c>
      <c r="F26" s="67">
        <v>87.333374112393997</v>
      </c>
      <c r="G26" s="66">
        <v>703751.67790000001</v>
      </c>
      <c r="H26" s="67">
        <v>-1.5033286928096501</v>
      </c>
      <c r="I26" s="66">
        <v>138201.16699999999</v>
      </c>
      <c r="J26" s="67">
        <v>19.93750058941</v>
      </c>
      <c r="K26" s="66">
        <v>110686.57580000001</v>
      </c>
      <c r="L26" s="67">
        <v>15.7280727387094</v>
      </c>
      <c r="M26" s="67">
        <v>0.24858110390655</v>
      </c>
      <c r="N26" s="66">
        <v>7179644.1864</v>
      </c>
      <c r="O26" s="66">
        <v>127149893.89820001</v>
      </c>
      <c r="P26" s="66">
        <v>51312</v>
      </c>
      <c r="Q26" s="66">
        <v>48368</v>
      </c>
      <c r="R26" s="67">
        <v>6.0866688719814803</v>
      </c>
      <c r="S26" s="66">
        <v>13.5089643163393</v>
      </c>
      <c r="T26" s="66">
        <v>14.447120753390699</v>
      </c>
      <c r="U26" s="68">
        <v>-6.9446955005773701</v>
      </c>
    </row>
    <row r="27" spans="1:21" ht="12" thickBot="1" x14ac:dyDescent="0.2">
      <c r="A27" s="51"/>
      <c r="B27" s="40" t="s">
        <v>25</v>
      </c>
      <c r="C27" s="41"/>
      <c r="D27" s="66">
        <v>268423.51699999999</v>
      </c>
      <c r="E27" s="66">
        <v>270450</v>
      </c>
      <c r="F27" s="67">
        <v>99.2506995747828</v>
      </c>
      <c r="G27" s="66">
        <v>228465.4148</v>
      </c>
      <c r="H27" s="67">
        <v>17.489781652500699</v>
      </c>
      <c r="I27" s="66">
        <v>87073.866899999994</v>
      </c>
      <c r="J27" s="67">
        <v>32.438985925365103</v>
      </c>
      <c r="K27" s="66">
        <v>61770.984100000001</v>
      </c>
      <c r="L27" s="67">
        <v>27.0373457418379</v>
      </c>
      <c r="M27" s="67">
        <v>0.40962408432796799</v>
      </c>
      <c r="N27" s="66">
        <v>3101203.7944</v>
      </c>
      <c r="O27" s="66">
        <v>53657919.808200002</v>
      </c>
      <c r="P27" s="66">
        <v>37350</v>
      </c>
      <c r="Q27" s="66">
        <v>34368</v>
      </c>
      <c r="R27" s="67">
        <v>8.6766759776536304</v>
      </c>
      <c r="S27" s="66">
        <v>7.1867072824631899</v>
      </c>
      <c r="T27" s="66">
        <v>6.9756223260009298</v>
      </c>
      <c r="U27" s="68">
        <v>2.9371581193704501</v>
      </c>
    </row>
    <row r="28" spans="1:21" ht="12" thickBot="1" x14ac:dyDescent="0.2">
      <c r="A28" s="51"/>
      <c r="B28" s="40" t="s">
        <v>26</v>
      </c>
      <c r="C28" s="41"/>
      <c r="D28" s="66">
        <v>920532.33550000004</v>
      </c>
      <c r="E28" s="66">
        <v>1321519</v>
      </c>
      <c r="F28" s="67">
        <v>69.657139662766895</v>
      </c>
      <c r="G28" s="66">
        <v>912111.50459999999</v>
      </c>
      <c r="H28" s="67">
        <v>0.92322384462115703</v>
      </c>
      <c r="I28" s="66">
        <v>49126.556600000004</v>
      </c>
      <c r="J28" s="67">
        <v>5.3367551258605399</v>
      </c>
      <c r="K28" s="66">
        <v>7155.6947</v>
      </c>
      <c r="L28" s="67">
        <v>0.78451972855424901</v>
      </c>
      <c r="M28" s="67">
        <v>5.8653790665496102</v>
      </c>
      <c r="N28" s="66">
        <v>9527899.4351000004</v>
      </c>
      <c r="O28" s="66">
        <v>181228028.63060001</v>
      </c>
      <c r="P28" s="66">
        <v>51742</v>
      </c>
      <c r="Q28" s="66">
        <v>46610</v>
      </c>
      <c r="R28" s="67">
        <v>11.010512765501</v>
      </c>
      <c r="S28" s="66">
        <v>17.790814724981601</v>
      </c>
      <c r="T28" s="66">
        <v>16.995991400986899</v>
      </c>
      <c r="U28" s="68">
        <v>4.4676049763962897</v>
      </c>
    </row>
    <row r="29" spans="1:21" ht="12" thickBot="1" x14ac:dyDescent="0.2">
      <c r="A29" s="51"/>
      <c r="B29" s="40" t="s">
        <v>27</v>
      </c>
      <c r="C29" s="41"/>
      <c r="D29" s="66">
        <v>517392.20199999999</v>
      </c>
      <c r="E29" s="66">
        <v>693281</v>
      </c>
      <c r="F29" s="67">
        <v>74.6295083811615</v>
      </c>
      <c r="G29" s="66">
        <v>558626.37230000005</v>
      </c>
      <c r="H29" s="67">
        <v>-7.3813504597408999</v>
      </c>
      <c r="I29" s="66">
        <v>71108.358600000007</v>
      </c>
      <c r="J29" s="67">
        <v>13.7436084898705</v>
      </c>
      <c r="K29" s="66">
        <v>89810.036699999997</v>
      </c>
      <c r="L29" s="67">
        <v>16.076941790311501</v>
      </c>
      <c r="M29" s="67">
        <v>-0.20823594764214101</v>
      </c>
      <c r="N29" s="66">
        <v>5723758.1299000001</v>
      </c>
      <c r="O29" s="66">
        <v>129823580.9945</v>
      </c>
      <c r="P29" s="66">
        <v>90746</v>
      </c>
      <c r="Q29" s="66">
        <v>85223</v>
      </c>
      <c r="R29" s="67">
        <v>6.4806448963307997</v>
      </c>
      <c r="S29" s="66">
        <v>5.7015427897648401</v>
      </c>
      <c r="T29" s="66">
        <v>5.5021649073606902</v>
      </c>
      <c r="U29" s="68">
        <v>3.4969110950471798</v>
      </c>
    </row>
    <row r="30" spans="1:21" ht="12" thickBot="1" x14ac:dyDescent="0.2">
      <c r="A30" s="51"/>
      <c r="B30" s="40" t="s">
        <v>28</v>
      </c>
      <c r="C30" s="41"/>
      <c r="D30" s="66">
        <v>1309701.0845000001</v>
      </c>
      <c r="E30" s="66">
        <v>1577520</v>
      </c>
      <c r="F30" s="67">
        <v>83.022787951975303</v>
      </c>
      <c r="G30" s="66">
        <v>1120444.5766</v>
      </c>
      <c r="H30" s="67">
        <v>16.891197641770098</v>
      </c>
      <c r="I30" s="66">
        <v>130965.6526</v>
      </c>
      <c r="J30" s="67">
        <v>9.9996597811475691</v>
      </c>
      <c r="K30" s="66">
        <v>138258.19070000001</v>
      </c>
      <c r="L30" s="67">
        <v>12.3395831964795</v>
      </c>
      <c r="M30" s="67">
        <v>-5.2745794394371999E-2</v>
      </c>
      <c r="N30" s="66">
        <v>13538083.2875</v>
      </c>
      <c r="O30" s="66">
        <v>238201473.83680001</v>
      </c>
      <c r="P30" s="66">
        <v>82688</v>
      </c>
      <c r="Q30" s="66">
        <v>77730</v>
      </c>
      <c r="R30" s="67">
        <v>6.3784896436382299</v>
      </c>
      <c r="S30" s="66">
        <v>15.839070778105601</v>
      </c>
      <c r="T30" s="66">
        <v>15.477526323169901</v>
      </c>
      <c r="U30" s="68">
        <v>2.2826115243797198</v>
      </c>
    </row>
    <row r="31" spans="1:21" ht="12" thickBot="1" x14ac:dyDescent="0.2">
      <c r="A31" s="51"/>
      <c r="B31" s="40" t="s">
        <v>29</v>
      </c>
      <c r="C31" s="41"/>
      <c r="D31" s="66">
        <v>806492.61199999996</v>
      </c>
      <c r="E31" s="66">
        <v>1359397</v>
      </c>
      <c r="F31" s="67">
        <v>59.327232000659102</v>
      </c>
      <c r="G31" s="66">
        <v>1100309.9905999999</v>
      </c>
      <c r="H31" s="67">
        <v>-26.703145578073102</v>
      </c>
      <c r="I31" s="66">
        <v>34065.722600000001</v>
      </c>
      <c r="J31" s="67">
        <v>4.2239348622824098</v>
      </c>
      <c r="K31" s="66">
        <v>-8178.1399000000001</v>
      </c>
      <c r="L31" s="67">
        <v>-0.74325780642421102</v>
      </c>
      <c r="M31" s="67">
        <v>-5.1654609748116398</v>
      </c>
      <c r="N31" s="66">
        <v>8288694.1392000001</v>
      </c>
      <c r="O31" s="66">
        <v>205745626.66620001</v>
      </c>
      <c r="P31" s="66">
        <v>32434</v>
      </c>
      <c r="Q31" s="66">
        <v>28677</v>
      </c>
      <c r="R31" s="67">
        <v>13.101091467029301</v>
      </c>
      <c r="S31" s="66">
        <v>24.865653696738001</v>
      </c>
      <c r="T31" s="66">
        <v>24.415028685008899</v>
      </c>
      <c r="U31" s="68">
        <v>1.8122387499839301</v>
      </c>
    </row>
    <row r="32" spans="1:21" ht="12" thickBot="1" x14ac:dyDescent="0.2">
      <c r="A32" s="51"/>
      <c r="B32" s="40" t="s">
        <v>30</v>
      </c>
      <c r="C32" s="41"/>
      <c r="D32" s="66">
        <v>144851.61869999999</v>
      </c>
      <c r="E32" s="66">
        <v>169212</v>
      </c>
      <c r="F32" s="67">
        <v>85.603632543791207</v>
      </c>
      <c r="G32" s="66">
        <v>127720.1979</v>
      </c>
      <c r="H32" s="67">
        <v>13.4132432314372</v>
      </c>
      <c r="I32" s="66">
        <v>36447.315399999999</v>
      </c>
      <c r="J32" s="67">
        <v>25.161828170857699</v>
      </c>
      <c r="K32" s="66">
        <v>29002.9807</v>
      </c>
      <c r="L32" s="67">
        <v>22.7082177892554</v>
      </c>
      <c r="M32" s="67">
        <v>0.25667481480618998</v>
      </c>
      <c r="N32" s="66">
        <v>1609140.7164</v>
      </c>
      <c r="O32" s="66">
        <v>31538250.763300002</v>
      </c>
      <c r="P32" s="66">
        <v>31065</v>
      </c>
      <c r="Q32" s="66">
        <v>28570</v>
      </c>
      <c r="R32" s="67">
        <v>8.7329366468323499</v>
      </c>
      <c r="S32" s="66">
        <v>4.6628559053597298</v>
      </c>
      <c r="T32" s="66">
        <v>4.4561785649282504</v>
      </c>
      <c r="U32" s="68">
        <v>4.4324196292215996</v>
      </c>
    </row>
    <row r="33" spans="1:21" ht="12" thickBot="1" x14ac:dyDescent="0.2">
      <c r="A33" s="51"/>
      <c r="B33" s="40" t="s">
        <v>31</v>
      </c>
      <c r="C33" s="41"/>
      <c r="D33" s="66">
        <v>1.7948999999999999</v>
      </c>
      <c r="E33" s="69"/>
      <c r="F33" s="69"/>
      <c r="G33" s="66">
        <v>131.10300000000001</v>
      </c>
      <c r="H33" s="67">
        <v>-98.630923777487894</v>
      </c>
      <c r="I33" s="66">
        <v>0</v>
      </c>
      <c r="J33" s="67">
        <v>0</v>
      </c>
      <c r="K33" s="66">
        <v>25.848600000000001</v>
      </c>
      <c r="L33" s="67">
        <v>19.716253632640001</v>
      </c>
      <c r="M33" s="67">
        <v>-1</v>
      </c>
      <c r="N33" s="66">
        <v>18.8889</v>
      </c>
      <c r="O33" s="66">
        <v>4853.0364</v>
      </c>
      <c r="P33" s="66">
        <v>1</v>
      </c>
      <c r="Q33" s="69"/>
      <c r="R33" s="69"/>
      <c r="S33" s="66">
        <v>1.7948999999999999</v>
      </c>
      <c r="T33" s="69"/>
      <c r="U33" s="70"/>
    </row>
    <row r="34" spans="1:21" ht="12" thickBot="1" x14ac:dyDescent="0.2">
      <c r="A34" s="51"/>
      <c r="B34" s="40" t="s">
        <v>36</v>
      </c>
      <c r="C34" s="41"/>
      <c r="D34" s="66">
        <v>1</v>
      </c>
      <c r="E34" s="69"/>
      <c r="F34" s="69"/>
      <c r="G34" s="69"/>
      <c r="H34" s="69"/>
      <c r="I34" s="66">
        <v>0</v>
      </c>
      <c r="J34" s="67">
        <v>0</v>
      </c>
      <c r="K34" s="69"/>
      <c r="L34" s="69"/>
      <c r="M34" s="69"/>
      <c r="N34" s="66">
        <v>1</v>
      </c>
      <c r="O34" s="66">
        <v>10</v>
      </c>
      <c r="P34" s="66">
        <v>1</v>
      </c>
      <c r="Q34" s="69"/>
      <c r="R34" s="69"/>
      <c r="S34" s="66">
        <v>1</v>
      </c>
      <c r="T34" s="69"/>
      <c r="U34" s="70"/>
    </row>
    <row r="35" spans="1:21" ht="12" thickBot="1" x14ac:dyDescent="0.2">
      <c r="A35" s="51"/>
      <c r="B35" s="40" t="s">
        <v>32</v>
      </c>
      <c r="C35" s="41"/>
      <c r="D35" s="66">
        <v>188725.37390000001</v>
      </c>
      <c r="E35" s="66">
        <v>179465</v>
      </c>
      <c r="F35" s="67">
        <v>105.159988800045</v>
      </c>
      <c r="G35" s="66">
        <v>147000.72700000001</v>
      </c>
      <c r="H35" s="67">
        <v>28.383973162255199</v>
      </c>
      <c r="I35" s="66">
        <v>18897.599200000001</v>
      </c>
      <c r="J35" s="67">
        <v>10.013279512702599</v>
      </c>
      <c r="K35" s="66">
        <v>15114.1867</v>
      </c>
      <c r="L35" s="67">
        <v>10.2817088108687</v>
      </c>
      <c r="M35" s="67">
        <v>0.25032193760051902</v>
      </c>
      <c r="N35" s="66">
        <v>1825795.9354000001</v>
      </c>
      <c r="O35" s="66">
        <v>33031564.918099999</v>
      </c>
      <c r="P35" s="66">
        <v>14631</v>
      </c>
      <c r="Q35" s="66">
        <v>12829</v>
      </c>
      <c r="R35" s="67">
        <v>14.046301348507299</v>
      </c>
      <c r="S35" s="66">
        <v>12.8990071697082</v>
      </c>
      <c r="T35" s="66">
        <v>12.8423286070621</v>
      </c>
      <c r="U35" s="68">
        <v>0.43940252067718999</v>
      </c>
    </row>
    <row r="36" spans="1:21" ht="12" customHeight="1" thickBot="1" x14ac:dyDescent="0.2">
      <c r="A36" s="51"/>
      <c r="B36" s="40" t="s">
        <v>37</v>
      </c>
      <c r="C36" s="41"/>
      <c r="D36" s="69"/>
      <c r="E36" s="66">
        <v>703185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</row>
    <row r="37" spans="1:21" ht="12" thickBot="1" x14ac:dyDescent="0.2">
      <c r="A37" s="51"/>
      <c r="B37" s="40" t="s">
        <v>38</v>
      </c>
      <c r="C37" s="41"/>
      <c r="D37" s="69"/>
      <c r="E37" s="66">
        <v>996174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</row>
    <row r="38" spans="1:21" ht="12" thickBot="1" x14ac:dyDescent="0.2">
      <c r="A38" s="51"/>
      <c r="B38" s="40" t="s">
        <v>39</v>
      </c>
      <c r="C38" s="41"/>
      <c r="D38" s="69"/>
      <c r="E38" s="66">
        <v>568193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</row>
    <row r="39" spans="1:21" ht="12" customHeight="1" thickBot="1" x14ac:dyDescent="0.2">
      <c r="A39" s="51"/>
      <c r="B39" s="40" t="s">
        <v>33</v>
      </c>
      <c r="C39" s="41"/>
      <c r="D39" s="66">
        <v>275090.59779999999</v>
      </c>
      <c r="E39" s="66">
        <v>351827</v>
      </c>
      <c r="F39" s="67">
        <v>78.189166209529105</v>
      </c>
      <c r="G39" s="66">
        <v>328852.13510000001</v>
      </c>
      <c r="H39" s="67">
        <v>-16.348240306741999</v>
      </c>
      <c r="I39" s="66">
        <v>15909.2305</v>
      </c>
      <c r="J39" s="67">
        <v>5.7832694491312804</v>
      </c>
      <c r="K39" s="66">
        <v>6742.3422</v>
      </c>
      <c r="L39" s="67">
        <v>2.0502655997504</v>
      </c>
      <c r="M39" s="67">
        <v>1.3595999769931599</v>
      </c>
      <c r="N39" s="66">
        <v>2970502.4873000002</v>
      </c>
      <c r="O39" s="66">
        <v>55708729.203299999</v>
      </c>
      <c r="P39" s="66">
        <v>422</v>
      </c>
      <c r="Q39" s="66">
        <v>381</v>
      </c>
      <c r="R39" s="67">
        <v>10.761154855642999</v>
      </c>
      <c r="S39" s="66">
        <v>651.87345450237001</v>
      </c>
      <c r="T39" s="66">
        <v>656.00197270341198</v>
      </c>
      <c r="U39" s="68">
        <v>-0.63333123515423295</v>
      </c>
    </row>
    <row r="40" spans="1:21" ht="12" thickBot="1" x14ac:dyDescent="0.2">
      <c r="A40" s="51"/>
      <c r="B40" s="40" t="s">
        <v>34</v>
      </c>
      <c r="C40" s="41"/>
      <c r="D40" s="66">
        <v>784399.32510000002</v>
      </c>
      <c r="E40" s="66">
        <v>598645</v>
      </c>
      <c r="F40" s="67">
        <v>131.029128298073</v>
      </c>
      <c r="G40" s="66">
        <v>472267.91729999997</v>
      </c>
      <c r="H40" s="67">
        <v>66.092020305864693</v>
      </c>
      <c r="I40" s="66">
        <v>40875.903200000001</v>
      </c>
      <c r="J40" s="67">
        <v>5.2111089201649801</v>
      </c>
      <c r="K40" s="66">
        <v>27688.196599999999</v>
      </c>
      <c r="L40" s="67">
        <v>5.8628154879323597</v>
      </c>
      <c r="M40" s="67">
        <v>0.476293447006224</v>
      </c>
      <c r="N40" s="66">
        <v>7010657.1321999999</v>
      </c>
      <c r="O40" s="66">
        <v>110104128.62270001</v>
      </c>
      <c r="P40" s="66">
        <v>3638</v>
      </c>
      <c r="Q40" s="66">
        <v>3705</v>
      </c>
      <c r="R40" s="67">
        <v>-1.80836707152496</v>
      </c>
      <c r="S40" s="66">
        <v>215.61278864760899</v>
      </c>
      <c r="T40" s="66">
        <v>202.48156599190301</v>
      </c>
      <c r="U40" s="68">
        <v>6.0901872927245604</v>
      </c>
    </row>
    <row r="41" spans="1:21" ht="12" thickBot="1" x14ac:dyDescent="0.2">
      <c r="A41" s="51"/>
      <c r="B41" s="40" t="s">
        <v>40</v>
      </c>
      <c r="C41" s="41"/>
      <c r="D41" s="69"/>
      <c r="E41" s="66">
        <v>166408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</row>
    <row r="42" spans="1:21" ht="12" thickBot="1" x14ac:dyDescent="0.2">
      <c r="A42" s="51"/>
      <c r="B42" s="40" t="s">
        <v>41</v>
      </c>
      <c r="C42" s="41"/>
      <c r="D42" s="69"/>
      <c r="E42" s="66">
        <v>109003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</row>
    <row r="43" spans="1:21" ht="12" thickBot="1" x14ac:dyDescent="0.2">
      <c r="A43" s="51"/>
      <c r="B43" s="40" t="s">
        <v>71</v>
      </c>
      <c r="C43" s="41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6">
        <v>170.9402</v>
      </c>
      <c r="P43" s="69"/>
      <c r="Q43" s="69"/>
      <c r="R43" s="69"/>
      <c r="S43" s="69"/>
      <c r="T43" s="69"/>
      <c r="U43" s="70"/>
    </row>
    <row r="44" spans="1:21" ht="12" thickBot="1" x14ac:dyDescent="0.2">
      <c r="A44" s="52"/>
      <c r="B44" s="40" t="s">
        <v>35</v>
      </c>
      <c r="C44" s="41"/>
      <c r="D44" s="71">
        <v>6389.6288000000004</v>
      </c>
      <c r="E44" s="71">
        <v>0</v>
      </c>
      <c r="F44" s="72"/>
      <c r="G44" s="71">
        <v>28268.604899999998</v>
      </c>
      <c r="H44" s="73">
        <v>-77.396731028633099</v>
      </c>
      <c r="I44" s="71">
        <v>720.78650000000005</v>
      </c>
      <c r="J44" s="73">
        <v>11.280569224929</v>
      </c>
      <c r="K44" s="71">
        <v>2948.3795</v>
      </c>
      <c r="L44" s="73">
        <v>10.429872681831601</v>
      </c>
      <c r="M44" s="73">
        <v>-0.75553130117747702</v>
      </c>
      <c r="N44" s="71">
        <v>233463.79920000001</v>
      </c>
      <c r="O44" s="71">
        <v>7134354.7397999996</v>
      </c>
      <c r="P44" s="71">
        <v>28</v>
      </c>
      <c r="Q44" s="71">
        <v>32</v>
      </c>
      <c r="R44" s="73">
        <v>-12.5</v>
      </c>
      <c r="S44" s="71">
        <v>228.20102857142899</v>
      </c>
      <c r="T44" s="71">
        <v>882.99114687500003</v>
      </c>
      <c r="U44" s="74">
        <v>-286.93565598834198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13:C13"/>
    <mergeCell ref="B14:C14"/>
    <mergeCell ref="B15:C15"/>
    <mergeCell ref="B16:C16"/>
    <mergeCell ref="B17:C17"/>
    <mergeCell ref="B18:C18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sqref="A1:H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102632</v>
      </c>
      <c r="D2" s="32">
        <v>807004.57957863202</v>
      </c>
      <c r="E2" s="32">
        <v>671148.72719743603</v>
      </c>
      <c r="F2" s="32">
        <v>135855.85238119701</v>
      </c>
      <c r="G2" s="32">
        <v>671148.72719743603</v>
      </c>
      <c r="H2" s="32">
        <v>0.16834582580947899</v>
      </c>
    </row>
    <row r="3" spans="1:8" ht="14.25" x14ac:dyDescent="0.2">
      <c r="A3" s="32">
        <v>2</v>
      </c>
      <c r="B3" s="33">
        <v>13</v>
      </c>
      <c r="C3" s="32">
        <v>13852.554</v>
      </c>
      <c r="D3" s="32">
        <v>128065.83578802701</v>
      </c>
      <c r="E3" s="32">
        <v>100876.67273750099</v>
      </c>
      <c r="F3" s="32">
        <v>27189.163050525702</v>
      </c>
      <c r="G3" s="32">
        <v>100876.67273750099</v>
      </c>
      <c r="H3" s="32">
        <v>0.21230613834847401</v>
      </c>
    </row>
    <row r="4" spans="1:8" ht="14.25" x14ac:dyDescent="0.2">
      <c r="A4" s="32">
        <v>3</v>
      </c>
      <c r="B4" s="33">
        <v>14</v>
      </c>
      <c r="C4" s="32">
        <v>153465</v>
      </c>
      <c r="D4" s="32">
        <v>225317.76852307699</v>
      </c>
      <c r="E4" s="32">
        <v>169613.689507692</v>
      </c>
      <c r="F4" s="32">
        <v>55704.079015384603</v>
      </c>
      <c r="G4" s="32">
        <v>169613.689507692</v>
      </c>
      <c r="H4" s="32">
        <v>0.24722452818752899</v>
      </c>
    </row>
    <row r="5" spans="1:8" ht="14.25" x14ac:dyDescent="0.2">
      <c r="A5" s="32">
        <v>4</v>
      </c>
      <c r="B5" s="33">
        <v>15</v>
      </c>
      <c r="C5" s="32">
        <v>5503</v>
      </c>
      <c r="D5" s="32">
        <v>77999.360235042695</v>
      </c>
      <c r="E5" s="32">
        <v>63028.440788034197</v>
      </c>
      <c r="F5" s="32">
        <v>14970.9194470085</v>
      </c>
      <c r="G5" s="32">
        <v>63028.440788034197</v>
      </c>
      <c r="H5" s="32">
        <v>0.191936438989952</v>
      </c>
    </row>
    <row r="6" spans="1:8" ht="14.25" x14ac:dyDescent="0.2">
      <c r="A6" s="32">
        <v>5</v>
      </c>
      <c r="B6" s="33">
        <v>16</v>
      </c>
      <c r="C6" s="32">
        <v>5429</v>
      </c>
      <c r="D6" s="32">
        <v>271305.84438205097</v>
      </c>
      <c r="E6" s="32">
        <v>231838.35898376099</v>
      </c>
      <c r="F6" s="32">
        <v>39467.485398290599</v>
      </c>
      <c r="G6" s="32">
        <v>231838.35898376099</v>
      </c>
      <c r="H6" s="32">
        <v>0.145472300783586</v>
      </c>
    </row>
    <row r="7" spans="1:8" ht="14.25" x14ac:dyDescent="0.2">
      <c r="A7" s="32">
        <v>6</v>
      </c>
      <c r="B7" s="33">
        <v>17</v>
      </c>
      <c r="C7" s="32">
        <v>33281</v>
      </c>
      <c r="D7" s="32">
        <v>452482.25814786297</v>
      </c>
      <c r="E7" s="32">
        <v>377820.88608461502</v>
      </c>
      <c r="F7" s="32">
        <v>74661.372063247894</v>
      </c>
      <c r="G7" s="32">
        <v>377820.88608461502</v>
      </c>
      <c r="H7" s="32">
        <v>0.16500397688266899</v>
      </c>
    </row>
    <row r="8" spans="1:8" ht="14.25" x14ac:dyDescent="0.2">
      <c r="A8" s="32">
        <v>7</v>
      </c>
      <c r="B8" s="33">
        <v>18</v>
      </c>
      <c r="C8" s="32">
        <v>56529</v>
      </c>
      <c r="D8" s="32">
        <v>229756.38315982901</v>
      </c>
      <c r="E8" s="32">
        <v>198457.49048547001</v>
      </c>
      <c r="F8" s="32">
        <v>31298.892674358998</v>
      </c>
      <c r="G8" s="32">
        <v>198457.49048547001</v>
      </c>
      <c r="H8" s="32">
        <v>0.13622643359852199</v>
      </c>
    </row>
    <row r="9" spans="1:8" ht="14.25" x14ac:dyDescent="0.2">
      <c r="A9" s="32">
        <v>8</v>
      </c>
      <c r="B9" s="33">
        <v>19</v>
      </c>
      <c r="C9" s="32">
        <v>38710</v>
      </c>
      <c r="D9" s="32">
        <v>170303.35272734999</v>
      </c>
      <c r="E9" s="32">
        <v>150091.31352222199</v>
      </c>
      <c r="F9" s="32">
        <v>20212.0392051282</v>
      </c>
      <c r="G9" s="32">
        <v>150091.31352222199</v>
      </c>
      <c r="H9" s="32">
        <v>0.118682567791175</v>
      </c>
    </row>
    <row r="10" spans="1:8" ht="14.25" x14ac:dyDescent="0.2">
      <c r="A10" s="32">
        <v>9</v>
      </c>
      <c r="B10" s="33">
        <v>21</v>
      </c>
      <c r="C10" s="32">
        <v>383229</v>
      </c>
      <c r="D10" s="32">
        <v>1222925.9479</v>
      </c>
      <c r="E10" s="32">
        <v>1302058.2438000001</v>
      </c>
      <c r="F10" s="32">
        <v>-79132.295899999997</v>
      </c>
      <c r="G10" s="32">
        <v>1302058.2438000001</v>
      </c>
      <c r="H10" s="32">
        <v>-6.4707348826709796E-2</v>
      </c>
    </row>
    <row r="11" spans="1:8" ht="14.25" x14ac:dyDescent="0.2">
      <c r="A11" s="32">
        <v>10</v>
      </c>
      <c r="B11" s="33">
        <v>22</v>
      </c>
      <c r="C11" s="32">
        <v>45761</v>
      </c>
      <c r="D11" s="32">
        <v>514070.715452137</v>
      </c>
      <c r="E11" s="32">
        <v>461289.77357264998</v>
      </c>
      <c r="F11" s="32">
        <v>52780.941879487204</v>
      </c>
      <c r="G11" s="32">
        <v>461289.77357264998</v>
      </c>
      <c r="H11" s="32">
        <v>0.10267253179957</v>
      </c>
    </row>
    <row r="12" spans="1:8" ht="14.25" x14ac:dyDescent="0.2">
      <c r="A12" s="32">
        <v>11</v>
      </c>
      <c r="B12" s="33">
        <v>23</v>
      </c>
      <c r="C12" s="32">
        <v>340413.05900000001</v>
      </c>
      <c r="D12" s="32">
        <v>2134887.4759846199</v>
      </c>
      <c r="E12" s="32">
        <v>1862088.05503761</v>
      </c>
      <c r="F12" s="32">
        <v>272799.420947009</v>
      </c>
      <c r="G12" s="32">
        <v>1862088.05503761</v>
      </c>
      <c r="H12" s="32">
        <v>0.127781639086712</v>
      </c>
    </row>
    <row r="13" spans="1:8" ht="14.25" x14ac:dyDescent="0.2">
      <c r="A13" s="32">
        <v>12</v>
      </c>
      <c r="B13" s="33">
        <v>24</v>
      </c>
      <c r="C13" s="32">
        <v>22779</v>
      </c>
      <c r="D13" s="32">
        <v>545656.34046581201</v>
      </c>
      <c r="E13" s="32">
        <v>505411.46853162401</v>
      </c>
      <c r="F13" s="32">
        <v>40244.871934187999</v>
      </c>
      <c r="G13" s="32">
        <v>505411.46853162401</v>
      </c>
      <c r="H13" s="32">
        <v>7.3754979003509899E-2</v>
      </c>
    </row>
    <row r="14" spans="1:8" ht="14.25" x14ac:dyDescent="0.2">
      <c r="A14" s="32">
        <v>13</v>
      </c>
      <c r="B14" s="33">
        <v>25</v>
      </c>
      <c r="C14" s="32">
        <v>94400</v>
      </c>
      <c r="D14" s="32">
        <v>1013332.3711</v>
      </c>
      <c r="E14" s="32">
        <v>946365.58550000004</v>
      </c>
      <c r="F14" s="32">
        <v>66966.785600000003</v>
      </c>
      <c r="G14" s="32">
        <v>946365.58550000004</v>
      </c>
      <c r="H14" s="32">
        <v>6.60857064373713E-2</v>
      </c>
    </row>
    <row r="15" spans="1:8" ht="14.25" x14ac:dyDescent="0.2">
      <c r="A15" s="32">
        <v>14</v>
      </c>
      <c r="B15" s="33">
        <v>26</v>
      </c>
      <c r="C15" s="32">
        <v>71440</v>
      </c>
      <c r="D15" s="32">
        <v>390620.10700871301</v>
      </c>
      <c r="E15" s="32">
        <v>343834.32380653499</v>
      </c>
      <c r="F15" s="32">
        <v>46785.783202178398</v>
      </c>
      <c r="G15" s="32">
        <v>343834.32380653499</v>
      </c>
      <c r="H15" s="32">
        <v>0.11977310528240399</v>
      </c>
    </row>
    <row r="16" spans="1:8" ht="14.25" x14ac:dyDescent="0.2">
      <c r="A16" s="32">
        <v>15</v>
      </c>
      <c r="B16" s="33">
        <v>27</v>
      </c>
      <c r="C16" s="32">
        <v>224154.617</v>
      </c>
      <c r="D16" s="32">
        <v>1462440.9369000001</v>
      </c>
      <c r="E16" s="32">
        <v>1304110.2479000001</v>
      </c>
      <c r="F16" s="32">
        <v>158330.68900000001</v>
      </c>
      <c r="G16" s="32">
        <v>1304110.2479000001</v>
      </c>
      <c r="H16" s="32">
        <v>0.108264672442513</v>
      </c>
    </row>
    <row r="17" spans="1:8" ht="14.25" x14ac:dyDescent="0.2">
      <c r="A17" s="32">
        <v>16</v>
      </c>
      <c r="B17" s="33">
        <v>29</v>
      </c>
      <c r="C17" s="32">
        <v>267380</v>
      </c>
      <c r="D17" s="32">
        <v>3151002.2903957302</v>
      </c>
      <c r="E17" s="32">
        <v>2924316.1198794902</v>
      </c>
      <c r="F17" s="32">
        <v>226686.17051623901</v>
      </c>
      <c r="G17" s="32">
        <v>2924316.1198794902</v>
      </c>
      <c r="H17" s="32">
        <v>7.1940972942857007E-2</v>
      </c>
    </row>
    <row r="18" spans="1:8" ht="14.25" x14ac:dyDescent="0.2">
      <c r="A18" s="32">
        <v>17</v>
      </c>
      <c r="B18" s="33">
        <v>31</v>
      </c>
      <c r="C18" s="32">
        <v>38732.767999999996</v>
      </c>
      <c r="D18" s="32">
        <v>320967.06492621597</v>
      </c>
      <c r="E18" s="32">
        <v>263135.32905523299</v>
      </c>
      <c r="F18" s="32">
        <v>57831.735870983299</v>
      </c>
      <c r="G18" s="32">
        <v>263135.32905523299</v>
      </c>
      <c r="H18" s="32">
        <v>0.18017965763645499</v>
      </c>
    </row>
    <row r="19" spans="1:8" ht="14.25" x14ac:dyDescent="0.2">
      <c r="A19" s="32">
        <v>18</v>
      </c>
      <c r="B19" s="33">
        <v>32</v>
      </c>
      <c r="C19" s="32">
        <v>17775.050999999999</v>
      </c>
      <c r="D19" s="32">
        <v>287846.712905174</v>
      </c>
      <c r="E19" s="32">
        <v>267950.675819711</v>
      </c>
      <c r="F19" s="32">
        <v>19896.037085462202</v>
      </c>
      <c r="G19" s="32">
        <v>267950.675819711</v>
      </c>
      <c r="H19" s="32">
        <v>6.91202511387254E-2</v>
      </c>
    </row>
    <row r="20" spans="1:8" ht="14.25" x14ac:dyDescent="0.2">
      <c r="A20" s="32">
        <v>19</v>
      </c>
      <c r="B20" s="33">
        <v>33</v>
      </c>
      <c r="C20" s="32">
        <v>64731.588000000003</v>
      </c>
      <c r="D20" s="32">
        <v>693171.99162291805</v>
      </c>
      <c r="E20" s="32">
        <v>554970.77609631105</v>
      </c>
      <c r="F20" s="32">
        <v>138201.215526607</v>
      </c>
      <c r="G20" s="32">
        <v>554970.77609631105</v>
      </c>
      <c r="H20" s="32">
        <v>0.199375071694743</v>
      </c>
    </row>
    <row r="21" spans="1:8" ht="14.25" x14ac:dyDescent="0.2">
      <c r="A21" s="32">
        <v>20</v>
      </c>
      <c r="B21" s="33">
        <v>34</v>
      </c>
      <c r="C21" s="32">
        <v>50791.639000000003</v>
      </c>
      <c r="D21" s="32">
        <v>268423.46937491902</v>
      </c>
      <c r="E21" s="32">
        <v>181349.66373295299</v>
      </c>
      <c r="F21" s="32">
        <v>87073.805641965504</v>
      </c>
      <c r="G21" s="32">
        <v>181349.66373295299</v>
      </c>
      <c r="H21" s="32">
        <v>0.32438968859442702</v>
      </c>
    </row>
    <row r="22" spans="1:8" ht="14.25" x14ac:dyDescent="0.2">
      <c r="A22" s="32">
        <v>21</v>
      </c>
      <c r="B22" s="33">
        <v>35</v>
      </c>
      <c r="C22" s="32">
        <v>40679.351000000002</v>
      </c>
      <c r="D22" s="32">
        <v>920532.33520088496</v>
      </c>
      <c r="E22" s="32">
        <v>871405.78535435395</v>
      </c>
      <c r="F22" s="32">
        <v>49126.549846531103</v>
      </c>
      <c r="G22" s="32">
        <v>871405.78535435395</v>
      </c>
      <c r="H22" s="32">
        <v>5.3367543939464503E-2</v>
      </c>
    </row>
    <row r="23" spans="1:8" ht="14.25" x14ac:dyDescent="0.2">
      <c r="A23" s="32">
        <v>22</v>
      </c>
      <c r="B23" s="33">
        <v>36</v>
      </c>
      <c r="C23" s="32">
        <v>119253.71400000001</v>
      </c>
      <c r="D23" s="32">
        <v>517392.20023982303</v>
      </c>
      <c r="E23" s="32">
        <v>446283.82534556201</v>
      </c>
      <c r="F23" s="32">
        <v>71108.374894261098</v>
      </c>
      <c r="G23" s="32">
        <v>446283.82534556201</v>
      </c>
      <c r="H23" s="32">
        <v>0.13743611685932</v>
      </c>
    </row>
    <row r="24" spans="1:8" ht="14.25" x14ac:dyDescent="0.2">
      <c r="A24" s="32">
        <v>23</v>
      </c>
      <c r="B24" s="33">
        <v>37</v>
      </c>
      <c r="C24" s="32">
        <v>182577.13399999999</v>
      </c>
      <c r="D24" s="32">
        <v>1309701.0529150399</v>
      </c>
      <c r="E24" s="32">
        <v>1178735.4661693799</v>
      </c>
      <c r="F24" s="32">
        <v>130965.586745661</v>
      </c>
      <c r="G24" s="32">
        <v>1178735.4661693799</v>
      </c>
      <c r="H24" s="32">
        <v>9.9996549941046994E-2</v>
      </c>
    </row>
    <row r="25" spans="1:8" ht="14.25" x14ac:dyDescent="0.2">
      <c r="A25" s="32">
        <v>24</v>
      </c>
      <c r="B25" s="33">
        <v>38</v>
      </c>
      <c r="C25" s="32">
        <v>162537.06099999999</v>
      </c>
      <c r="D25" s="32">
        <v>806492.62037522101</v>
      </c>
      <c r="E25" s="32">
        <v>772426.63371769898</v>
      </c>
      <c r="F25" s="32">
        <v>34065.986657522102</v>
      </c>
      <c r="G25" s="32">
        <v>772426.63371769898</v>
      </c>
      <c r="H25" s="32">
        <v>4.2239675598857801E-2</v>
      </c>
    </row>
    <row r="26" spans="1:8" ht="14.25" x14ac:dyDescent="0.2">
      <c r="A26" s="32">
        <v>25</v>
      </c>
      <c r="B26" s="33">
        <v>39</v>
      </c>
      <c r="C26" s="32">
        <v>112504.53599999999</v>
      </c>
      <c r="D26" s="32">
        <v>144851.520655956</v>
      </c>
      <c r="E26" s="32">
        <v>108404.291538438</v>
      </c>
      <c r="F26" s="32">
        <v>36447.229117517898</v>
      </c>
      <c r="G26" s="32">
        <v>108404.291538438</v>
      </c>
      <c r="H26" s="32">
        <v>0.25161785635709999</v>
      </c>
    </row>
    <row r="27" spans="1:8" ht="14.25" x14ac:dyDescent="0.2">
      <c r="A27" s="32">
        <v>26</v>
      </c>
      <c r="B27" s="33">
        <v>40</v>
      </c>
      <c r="C27" s="32">
        <v>0.16800000000000001</v>
      </c>
      <c r="D27" s="32">
        <v>1.7948999999999999</v>
      </c>
      <c r="E27" s="32">
        <v>1.7948999999999999</v>
      </c>
      <c r="F27" s="32">
        <v>0</v>
      </c>
      <c r="G27" s="32">
        <v>1.7948999999999999</v>
      </c>
      <c r="H27" s="32">
        <v>0</v>
      </c>
    </row>
    <row r="28" spans="1:8" ht="14.25" x14ac:dyDescent="0.2">
      <c r="A28" s="32">
        <v>27</v>
      </c>
      <c r="B28" s="33">
        <v>41</v>
      </c>
      <c r="C28" s="32">
        <v>1</v>
      </c>
      <c r="D28" s="32">
        <v>1</v>
      </c>
      <c r="E28" s="32">
        <v>1</v>
      </c>
      <c r="F28" s="32">
        <v>0</v>
      </c>
      <c r="G28" s="32">
        <v>1</v>
      </c>
      <c r="H28" s="32">
        <v>0</v>
      </c>
    </row>
    <row r="29" spans="1:8" ht="14.25" x14ac:dyDescent="0.2">
      <c r="A29" s="32">
        <v>28</v>
      </c>
      <c r="B29" s="33">
        <v>42</v>
      </c>
      <c r="C29" s="32">
        <v>11906.069</v>
      </c>
      <c r="D29" s="32">
        <v>188725.37330000001</v>
      </c>
      <c r="E29" s="32">
        <v>169827.77359999999</v>
      </c>
      <c r="F29" s="32">
        <v>18897.599699999999</v>
      </c>
      <c r="G29" s="32">
        <v>169827.77359999999</v>
      </c>
      <c r="H29" s="32">
        <v>0.100132798094722</v>
      </c>
    </row>
    <row r="30" spans="1:8" ht="14.25" x14ac:dyDescent="0.2">
      <c r="A30" s="32">
        <v>29</v>
      </c>
      <c r="B30" s="33">
        <v>75</v>
      </c>
      <c r="C30" s="32">
        <v>434</v>
      </c>
      <c r="D30" s="32">
        <v>275090.59829059802</v>
      </c>
      <c r="E30" s="32">
        <v>259181.37179487199</v>
      </c>
      <c r="F30" s="32">
        <v>15909.2264957265</v>
      </c>
      <c r="G30" s="32">
        <v>259181.37179487199</v>
      </c>
      <c r="H30" s="32">
        <v>5.7832679831974501E-2</v>
      </c>
    </row>
    <row r="31" spans="1:8" ht="14.25" x14ac:dyDescent="0.2">
      <c r="A31" s="32">
        <v>30</v>
      </c>
      <c r="B31" s="33">
        <v>76</v>
      </c>
      <c r="C31" s="32">
        <v>3864</v>
      </c>
      <c r="D31" s="32">
        <v>784399.32262136799</v>
      </c>
      <c r="E31" s="32">
        <v>743523.41339059803</v>
      </c>
      <c r="F31" s="32">
        <v>40875.909230769197</v>
      </c>
      <c r="G31" s="32">
        <v>743523.41339059803</v>
      </c>
      <c r="H31" s="32">
        <v>5.21110970547079E-2</v>
      </c>
    </row>
    <row r="32" spans="1:8" ht="14.25" x14ac:dyDescent="0.2">
      <c r="A32" s="32">
        <v>31</v>
      </c>
      <c r="B32" s="33">
        <v>99</v>
      </c>
      <c r="C32" s="32">
        <v>28</v>
      </c>
      <c r="D32" s="32">
        <v>6389.6289993192604</v>
      </c>
      <c r="E32" s="32">
        <v>5668.8419332879503</v>
      </c>
      <c r="F32" s="32">
        <v>720.787066031314</v>
      </c>
      <c r="G32" s="32">
        <v>5668.8419332879503</v>
      </c>
      <c r="H32" s="32">
        <v>0.112805777316352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2014-07-13T01:17:35Z</dcterms:modified>
</cp:coreProperties>
</file>