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<sst xmlns="http://schemas.openxmlformats.org/spreadsheetml/2006/main" count="116" uniqueCount="73">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</sst>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20657322.426899999</v>
      </c>
      <c r="F3" s="25">
        <f>RA!I7</f>
        <v>2161257.8695</v>
      </c>
      <c r="G3" s="16">
        <f>E3-F3</f>
        <v>18496064.557399999</v>
      </c>
      <c r="H3" s="27">
        <f>RA!J7</f>
        <v>10.4624298582163</v>
      </c>
      <c r="I3" s="20">
        <f>SUM(I4:I40)</f>
        <v>20657327.608615085</v>
      </c>
      <c r="J3" s="21">
        <f>SUM(J4:J40)</f>
        <v>18496064.394642897</v>
      </c>
      <c r="K3" s="22">
        <f>E3-I3</f>
        <v>-5.1817150861024857</v>
      </c>
      <c r="L3" s="22">
        <f>G3-J3</f>
        <v>0.16275710240006447</v>
      </c>
    </row>
    <row r="4" spans="1:12" x14ac:dyDescent="0.15">
      <c r="A4" s="39">
        <f>RA!A8</f>
        <v>41833</v>
      </c>
      <c r="B4" s="12">
        <v>12</v>
      </c>
      <c r="C4" s="36" t="s">
        <v>6</v>
      </c>
      <c r="D4" s="36"/>
      <c r="E4" s="15">
        <f>VLOOKUP(C4,RA!B8:D39,3,0)</f>
        <v>862374.33869999996</v>
      </c>
      <c r="F4" s="25">
        <f>VLOOKUP(C4,RA!B8:I43,8,0)</f>
        <v>156296.41870000001</v>
      </c>
      <c r="G4" s="16">
        <f t="shared" ref="G4:G40" si="0">E4-F4</f>
        <v>706077.91999999993</v>
      </c>
      <c r="H4" s="27">
        <f>RA!J8</f>
        <v>18.123964464853099</v>
      </c>
      <c r="I4" s="20">
        <f>VLOOKUP(B4,RMS!B:D,3,FALSE)</f>
        <v>862374.90438290604</v>
      </c>
      <c r="J4" s="21">
        <f>VLOOKUP(B4,RMS!B:E,4,FALSE)</f>
        <v>706077.92910085502</v>
      </c>
      <c r="K4" s="22">
        <f t="shared" ref="K4:K40" si="1">E4-I4</f>
        <v>-0.56568290607538074</v>
      </c>
      <c r="L4" s="22">
        <f t="shared" ref="L4:L40" si="2">G4-J4</f>
        <v>-9.1008550953119993E-3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143064.8377</v>
      </c>
      <c r="F5" s="25">
        <f>VLOOKUP(C5,RA!B9:I44,8,0)</f>
        <v>30005.090499999998</v>
      </c>
      <c r="G5" s="16">
        <f t="shared" si="0"/>
        <v>113059.74720000001</v>
      </c>
      <c r="H5" s="27">
        <f>RA!J9</f>
        <v>20.973071358679501</v>
      </c>
      <c r="I5" s="20">
        <f>VLOOKUP(B5,RMS!B:D,3,FALSE)</f>
        <v>143064.86645178901</v>
      </c>
      <c r="J5" s="21">
        <f>VLOOKUP(B5,RMS!B:E,4,FALSE)</f>
        <v>113059.74228674101</v>
      </c>
      <c r="K5" s="22">
        <f t="shared" si="1"/>
        <v>-2.8751789010129869E-2</v>
      </c>
      <c r="L5" s="22">
        <f t="shared" si="2"/>
        <v>4.9132590065710247E-3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227034.80679999999</v>
      </c>
      <c r="F6" s="25">
        <f>VLOOKUP(C6,RA!B10:I45,8,0)</f>
        <v>57420.192300000002</v>
      </c>
      <c r="G6" s="16">
        <f t="shared" si="0"/>
        <v>169614.6145</v>
      </c>
      <c r="H6" s="27">
        <f>RA!J10</f>
        <v>25.291360875155501</v>
      </c>
      <c r="I6" s="20">
        <f>VLOOKUP(B6,RMS!B:D,3,FALSE)</f>
        <v>227037.45308034201</v>
      </c>
      <c r="J6" s="21">
        <f>VLOOKUP(B6,RMS!B:E,4,FALSE)</f>
        <v>169614.61536837599</v>
      </c>
      <c r="K6" s="22">
        <f t="shared" si="1"/>
        <v>-2.6462803420145065</v>
      </c>
      <c r="L6" s="22">
        <f t="shared" si="2"/>
        <v>-8.6837599519640207E-4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83460.599100000007</v>
      </c>
      <c r="F7" s="25">
        <f>VLOOKUP(C7,RA!B11:I46,8,0)</f>
        <v>15725.834500000001</v>
      </c>
      <c r="G7" s="16">
        <f t="shared" si="0"/>
        <v>67734.76460000001</v>
      </c>
      <c r="H7" s="27">
        <f>RA!J11</f>
        <v>18.842225756321</v>
      </c>
      <c r="I7" s="20">
        <f>VLOOKUP(B7,RMS!B:D,3,FALSE)</f>
        <v>83460.656504273502</v>
      </c>
      <c r="J7" s="21">
        <f>VLOOKUP(B7,RMS!B:E,4,FALSE)</f>
        <v>67734.764761538507</v>
      </c>
      <c r="K7" s="22">
        <f t="shared" si="1"/>
        <v>-5.7404273495194502E-2</v>
      </c>
      <c r="L7" s="22">
        <f t="shared" si="2"/>
        <v>-1.6153849719557911E-4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242722.63939999999</v>
      </c>
      <c r="F8" s="25">
        <f>VLOOKUP(C8,RA!B12:I47,8,0)</f>
        <v>38423.073600000003</v>
      </c>
      <c r="G8" s="16">
        <f t="shared" si="0"/>
        <v>204299.56579999998</v>
      </c>
      <c r="H8" s="27">
        <f>RA!J12</f>
        <v>15.83003287002</v>
      </c>
      <c r="I8" s="20">
        <f>VLOOKUP(B8,RMS!B:D,3,FALSE)</f>
        <v>242722.654308547</v>
      </c>
      <c r="J8" s="21">
        <f>VLOOKUP(B8,RMS!B:E,4,FALSE)</f>
        <v>204299.56684188001</v>
      </c>
      <c r="K8" s="22">
        <f t="shared" si="1"/>
        <v>-1.4908547018421814E-2</v>
      </c>
      <c r="L8" s="22">
        <f t="shared" si="2"/>
        <v>-1.0418800229672343E-3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451804.52929999999</v>
      </c>
      <c r="F9" s="25">
        <f>VLOOKUP(C9,RA!B13:I48,8,0)</f>
        <v>82703.521399999998</v>
      </c>
      <c r="G9" s="16">
        <f t="shared" si="0"/>
        <v>369101.00789999997</v>
      </c>
      <c r="H9" s="27">
        <f>RA!J13</f>
        <v>18.305155445903999</v>
      </c>
      <c r="I9" s="20">
        <f>VLOOKUP(B9,RMS!B:D,3,FALSE)</f>
        <v>451804.74549658102</v>
      </c>
      <c r="J9" s="21">
        <f>VLOOKUP(B9,RMS!B:E,4,FALSE)</f>
        <v>369101.00671025598</v>
      </c>
      <c r="K9" s="22">
        <f t="shared" si="1"/>
        <v>-0.21619658102281392</v>
      </c>
      <c r="L9" s="22">
        <f t="shared" si="2"/>
        <v>1.1897439835593104E-3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230005.25260000001</v>
      </c>
      <c r="F10" s="25">
        <f>VLOOKUP(C10,RA!B14:I49,8,0)</f>
        <v>32120.204900000001</v>
      </c>
      <c r="G10" s="16">
        <f t="shared" si="0"/>
        <v>197885.0477</v>
      </c>
      <c r="H10" s="27">
        <f>RA!J14</f>
        <v>13.964987554375501</v>
      </c>
      <c r="I10" s="20">
        <f>VLOOKUP(B10,RMS!B:D,3,FALSE)</f>
        <v>230005.26784102601</v>
      </c>
      <c r="J10" s="21">
        <f>VLOOKUP(B10,RMS!B:E,4,FALSE)</f>
        <v>197885.042874359</v>
      </c>
      <c r="K10" s="22">
        <f t="shared" si="1"/>
        <v>-1.524102600524202E-2</v>
      </c>
      <c r="L10" s="22">
        <f t="shared" si="2"/>
        <v>4.8256409936584532E-3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190155.8426</v>
      </c>
      <c r="F11" s="25">
        <f>VLOOKUP(C11,RA!B15:I50,8,0)</f>
        <v>20131.430899999999</v>
      </c>
      <c r="G11" s="16">
        <f t="shared" si="0"/>
        <v>170024.4117</v>
      </c>
      <c r="H11" s="27">
        <f>RA!J15</f>
        <v>10.5868063924532</v>
      </c>
      <c r="I11" s="20">
        <f>VLOOKUP(B11,RMS!B:D,3,FALSE)</f>
        <v>190155.909325641</v>
      </c>
      <c r="J11" s="21">
        <f>VLOOKUP(B11,RMS!B:E,4,FALSE)</f>
        <v>170024.411457265</v>
      </c>
      <c r="K11" s="22">
        <f t="shared" si="1"/>
        <v>-6.6725640994263813E-2</v>
      </c>
      <c r="L11" s="22">
        <f t="shared" si="2"/>
        <v>2.4273499730043113E-4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1261820.2355</v>
      </c>
      <c r="F12" s="25">
        <f>VLOOKUP(C12,RA!B16:I51,8,0)</f>
        <v>-67640.281400000007</v>
      </c>
      <c r="G12" s="16">
        <f t="shared" si="0"/>
        <v>1329460.5168999999</v>
      </c>
      <c r="H12" s="27">
        <f>RA!J16</f>
        <v>-5.3605323085659098</v>
      </c>
      <c r="I12" s="20">
        <f>VLOOKUP(B12,RMS!B:D,3,FALSE)</f>
        <v>1261820.1065</v>
      </c>
      <c r="J12" s="21">
        <f>VLOOKUP(B12,RMS!B:E,4,FALSE)</f>
        <v>1329460.5168999999</v>
      </c>
      <c r="K12" s="22">
        <f t="shared" si="1"/>
        <v>0.12899999995715916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552440.53130000003</v>
      </c>
      <c r="F13" s="25">
        <f>VLOOKUP(C13,RA!B17:I52,8,0)</f>
        <v>52851.213100000001</v>
      </c>
      <c r="G13" s="16">
        <f t="shared" si="0"/>
        <v>499589.31820000004</v>
      </c>
      <c r="H13" s="27">
        <f>RA!J17</f>
        <v>9.5668601606096502</v>
      </c>
      <c r="I13" s="20">
        <f>VLOOKUP(B13,RMS!B:D,3,FALSE)</f>
        <v>552440.60530769196</v>
      </c>
      <c r="J13" s="21">
        <f>VLOOKUP(B13,RMS!B:E,4,FALSE)</f>
        <v>499589.31868461502</v>
      </c>
      <c r="K13" s="22">
        <f t="shared" si="1"/>
        <v>-7.4007691931910813E-2</v>
      </c>
      <c r="L13" s="22">
        <f t="shared" si="2"/>
        <v>-4.8461498226970434E-4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2495827.2393999998</v>
      </c>
      <c r="F14" s="25">
        <f>VLOOKUP(C14,RA!B18:I53,8,0)</f>
        <v>327864.70850000001</v>
      </c>
      <c r="G14" s="16">
        <f t="shared" si="0"/>
        <v>2167962.5308999997</v>
      </c>
      <c r="H14" s="27">
        <f>RA!J18</f>
        <v>13.1365145521378</v>
      </c>
      <c r="I14" s="20">
        <f>VLOOKUP(B14,RMS!B:D,3,FALSE)</f>
        <v>2495827.7812709399</v>
      </c>
      <c r="J14" s="21">
        <f>VLOOKUP(B14,RMS!B:E,4,FALSE)</f>
        <v>2167962.5176367499</v>
      </c>
      <c r="K14" s="22">
        <f t="shared" si="1"/>
        <v>-0.54187094001099467</v>
      </c>
      <c r="L14" s="22">
        <f t="shared" si="2"/>
        <v>1.3263249769806862E-2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611647.81240000005</v>
      </c>
      <c r="F15" s="25">
        <f>VLOOKUP(C15,RA!B19:I54,8,0)</f>
        <v>45173.263299999999</v>
      </c>
      <c r="G15" s="16">
        <f t="shared" si="0"/>
        <v>566474.54910000006</v>
      </c>
      <c r="H15" s="27">
        <f>RA!J19</f>
        <v>7.3855023077329296</v>
      </c>
      <c r="I15" s="20">
        <f>VLOOKUP(B15,RMS!B:D,3,FALSE)</f>
        <v>611647.82209487201</v>
      </c>
      <c r="J15" s="21">
        <f>VLOOKUP(B15,RMS!B:E,4,FALSE)</f>
        <v>566474.54624786298</v>
      </c>
      <c r="K15" s="22">
        <f t="shared" si="1"/>
        <v>-9.6948719583451748E-3</v>
      </c>
      <c r="L15" s="22">
        <f t="shared" si="2"/>
        <v>2.8521370841190219E-3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1119264.0116999999</v>
      </c>
      <c r="F16" s="25">
        <f>VLOOKUP(C16,RA!B20:I55,8,0)</f>
        <v>81831.859500000006</v>
      </c>
      <c r="G16" s="16">
        <f t="shared" si="0"/>
        <v>1037432.1521999999</v>
      </c>
      <c r="H16" s="27">
        <f>RA!J20</f>
        <v>7.3112204667162697</v>
      </c>
      <c r="I16" s="20">
        <f>VLOOKUP(B16,RMS!B:D,3,FALSE)</f>
        <v>1119263.9368</v>
      </c>
      <c r="J16" s="21">
        <f>VLOOKUP(B16,RMS!B:E,4,FALSE)</f>
        <v>1037432.1522</v>
      </c>
      <c r="K16" s="22">
        <f t="shared" si="1"/>
        <v>7.4899999890476465E-2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444637.9289</v>
      </c>
      <c r="F17" s="25">
        <f>VLOOKUP(C17,RA!B21:I56,8,0)</f>
        <v>55608.859499999999</v>
      </c>
      <c r="G17" s="16">
        <f t="shared" si="0"/>
        <v>389029.06939999998</v>
      </c>
      <c r="H17" s="27">
        <f>RA!J21</f>
        <v>12.506548786238699</v>
      </c>
      <c r="I17" s="20">
        <f>VLOOKUP(B17,RMS!B:D,3,FALSE)</f>
        <v>444637.61804895999</v>
      </c>
      <c r="J17" s="21">
        <f>VLOOKUP(B17,RMS!B:E,4,FALSE)</f>
        <v>389029.06926172</v>
      </c>
      <c r="K17" s="22">
        <f t="shared" si="1"/>
        <v>0.31085104000521824</v>
      </c>
      <c r="L17" s="22">
        <f t="shared" si="2"/>
        <v>1.382799819111824E-4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1544508.7297</v>
      </c>
      <c r="F18" s="25">
        <f>VLOOKUP(C18,RA!B22:I57,8,0)</f>
        <v>180717.8058</v>
      </c>
      <c r="G18" s="16">
        <f t="shared" si="0"/>
        <v>1363790.9239000001</v>
      </c>
      <c r="H18" s="27">
        <f>RA!J22</f>
        <v>11.7006658703122</v>
      </c>
      <c r="I18" s="20">
        <f>VLOOKUP(B18,RMS!B:D,3,FALSE)</f>
        <v>1544509.0954</v>
      </c>
      <c r="J18" s="21">
        <f>VLOOKUP(B18,RMS!B:E,4,FALSE)</f>
        <v>1363790.9240000001</v>
      </c>
      <c r="K18" s="22">
        <f t="shared" si="1"/>
        <v>-0.36569999996572733</v>
      </c>
      <c r="L18" s="22">
        <f t="shared" si="2"/>
        <v>-1.0000006295740604E-4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3451954.1502</v>
      </c>
      <c r="F19" s="25">
        <f>VLOOKUP(C19,RA!B23:I58,8,0)</f>
        <v>251753.62830000001</v>
      </c>
      <c r="G19" s="16">
        <f t="shared" si="0"/>
        <v>3200200.5219000001</v>
      </c>
      <c r="H19" s="27">
        <f>RA!J23</f>
        <v>7.2930756709330504</v>
      </c>
      <c r="I19" s="20">
        <f>VLOOKUP(B19,RMS!B:D,3,FALSE)</f>
        <v>3451955.38202564</v>
      </c>
      <c r="J19" s="21">
        <f>VLOOKUP(B19,RMS!B:E,4,FALSE)</f>
        <v>3200200.5684786299</v>
      </c>
      <c r="K19" s="22">
        <f t="shared" si="1"/>
        <v>-1.2318256399594247</v>
      </c>
      <c r="L19" s="22">
        <f t="shared" si="2"/>
        <v>-4.6578629873692989E-2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367413.75060000003</v>
      </c>
      <c r="F20" s="25">
        <f>VLOOKUP(C20,RA!B24:I59,8,0)</f>
        <v>67347.548299999995</v>
      </c>
      <c r="G20" s="16">
        <f t="shared" si="0"/>
        <v>300066.2023</v>
      </c>
      <c r="H20" s="27">
        <f>RA!J24</f>
        <v>18.330165430667499</v>
      </c>
      <c r="I20" s="20">
        <f>VLOOKUP(B20,RMS!B:D,3,FALSE)</f>
        <v>367413.74804110901</v>
      </c>
      <c r="J20" s="21">
        <f>VLOOKUP(B20,RMS!B:E,4,FALSE)</f>
        <v>300066.183320223</v>
      </c>
      <c r="K20" s="22">
        <f t="shared" si="1"/>
        <v>2.558891021180898E-3</v>
      </c>
      <c r="L20" s="22">
        <f t="shared" si="2"/>
        <v>1.8979776999913156E-2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295745.46909999999</v>
      </c>
      <c r="F21" s="25">
        <f>VLOOKUP(C21,RA!B25:I60,8,0)</f>
        <v>22711.3266</v>
      </c>
      <c r="G21" s="16">
        <f t="shared" si="0"/>
        <v>273034.14249999996</v>
      </c>
      <c r="H21" s="27">
        <f>RA!J25</f>
        <v>7.6793489581139296</v>
      </c>
      <c r="I21" s="20">
        <f>VLOOKUP(B21,RMS!B:D,3,FALSE)</f>
        <v>295745.470740708</v>
      </c>
      <c r="J21" s="21">
        <f>VLOOKUP(B21,RMS!B:E,4,FALSE)</f>
        <v>273034.12438841601</v>
      </c>
      <c r="K21" s="22">
        <f t="shared" si="1"/>
        <v>-1.6407080111093819E-3</v>
      </c>
      <c r="L21" s="22">
        <f t="shared" si="2"/>
        <v>1.8111583951395005E-2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739848.55489999999</v>
      </c>
      <c r="F22" s="25">
        <f>VLOOKUP(C22,RA!B26:I61,8,0)</f>
        <v>148719.11859999999</v>
      </c>
      <c r="G22" s="16">
        <f t="shared" si="0"/>
        <v>591129.43629999994</v>
      </c>
      <c r="H22" s="27">
        <f>RA!J26</f>
        <v>20.101292029975099</v>
      </c>
      <c r="I22" s="20">
        <f>VLOOKUP(B22,RMS!B:D,3,FALSE)</f>
        <v>739848.56439711805</v>
      </c>
      <c r="J22" s="21">
        <f>VLOOKUP(B22,RMS!B:E,4,FALSE)</f>
        <v>591129.49180211104</v>
      </c>
      <c r="K22" s="22">
        <f t="shared" si="1"/>
        <v>-9.4971180660650134E-3</v>
      </c>
      <c r="L22" s="22">
        <f t="shared" si="2"/>
        <v>-5.5502111092209816E-2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338528.45010000002</v>
      </c>
      <c r="F23" s="25">
        <f>VLOOKUP(C23,RA!B27:I62,8,0)</f>
        <v>108445.98149999999</v>
      </c>
      <c r="G23" s="16">
        <f t="shared" si="0"/>
        <v>230082.46860000002</v>
      </c>
      <c r="H23" s="27">
        <f>RA!J27</f>
        <v>32.034525153784102</v>
      </c>
      <c r="I23" s="20">
        <f>VLOOKUP(B23,RMS!B:D,3,FALSE)</f>
        <v>338528.41068609798</v>
      </c>
      <c r="J23" s="21">
        <f>VLOOKUP(B23,RMS!B:E,4,FALSE)</f>
        <v>230082.481706747</v>
      </c>
      <c r="K23" s="22">
        <f t="shared" si="1"/>
        <v>3.94139020354487E-2</v>
      </c>
      <c r="L23" s="22">
        <f t="shared" si="2"/>
        <v>-1.3106746977427974E-2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985248.91700000002</v>
      </c>
      <c r="F24" s="25">
        <f>VLOOKUP(C24,RA!B28:I63,8,0)</f>
        <v>63120.913999999997</v>
      </c>
      <c r="G24" s="16">
        <f t="shared" si="0"/>
        <v>922128.00300000003</v>
      </c>
      <c r="H24" s="27">
        <f>RA!J28</f>
        <v>6.4065956237940203</v>
      </c>
      <c r="I24" s="20">
        <f>VLOOKUP(B24,RMS!B:D,3,FALSE)</f>
        <v>985248.91652212397</v>
      </c>
      <c r="J24" s="21">
        <f>VLOOKUP(B24,RMS!B:E,4,FALSE)</f>
        <v>922127.99142123898</v>
      </c>
      <c r="K24" s="22">
        <f t="shared" si="1"/>
        <v>4.7787604853510857E-4</v>
      </c>
      <c r="L24" s="22">
        <f t="shared" si="2"/>
        <v>1.1578761041164398E-2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550833.804</v>
      </c>
      <c r="F25" s="25">
        <f>VLOOKUP(C25,RA!B29:I64,8,0)</f>
        <v>78728.858399999997</v>
      </c>
      <c r="G25" s="16">
        <f t="shared" si="0"/>
        <v>472104.94559999998</v>
      </c>
      <c r="H25" s="27">
        <f>RA!J29</f>
        <v>14.2926700990922</v>
      </c>
      <c r="I25" s="20">
        <f>VLOOKUP(B25,RMS!B:D,3,FALSE)</f>
        <v>550833.80253185797</v>
      </c>
      <c r="J25" s="21">
        <f>VLOOKUP(B25,RMS!B:E,4,FALSE)</f>
        <v>472104.91305283603</v>
      </c>
      <c r="K25" s="22">
        <f t="shared" si="1"/>
        <v>1.4681420288980007E-3</v>
      </c>
      <c r="L25" s="22">
        <f t="shared" si="2"/>
        <v>3.2547163951676339E-2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1363853.6671</v>
      </c>
      <c r="F26" s="25">
        <f>VLOOKUP(C26,RA!B30:I65,8,0)</f>
        <v>157837.0913</v>
      </c>
      <c r="G26" s="16">
        <f t="shared" si="0"/>
        <v>1206016.5758</v>
      </c>
      <c r="H26" s="27">
        <f>RA!J30</f>
        <v>11.5728758229329</v>
      </c>
      <c r="I26" s="20">
        <f>VLOOKUP(B26,RMS!B:D,3,FALSE)</f>
        <v>1363853.65342743</v>
      </c>
      <c r="J26" s="21">
        <f>VLOOKUP(B26,RMS!B:E,4,FALSE)</f>
        <v>1206016.5335987301</v>
      </c>
      <c r="K26" s="22">
        <f t="shared" si="1"/>
        <v>1.3672569999471307E-2</v>
      </c>
      <c r="L26" s="22">
        <f t="shared" si="2"/>
        <v>4.2201269883662462E-2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860892.38589999999</v>
      </c>
      <c r="F27" s="25">
        <f>VLOOKUP(C27,RA!B31:I66,8,0)</f>
        <v>39735.847500000003</v>
      </c>
      <c r="G27" s="16">
        <f t="shared" si="0"/>
        <v>821156.53839999996</v>
      </c>
      <c r="H27" s="27">
        <f>RA!J31</f>
        <v>4.6156579092587799</v>
      </c>
      <c r="I27" s="20">
        <f>VLOOKUP(B27,RMS!B:D,3,FALSE)</f>
        <v>860892.39978761098</v>
      </c>
      <c r="J27" s="21">
        <f>VLOOKUP(B27,RMS!B:E,4,FALSE)</f>
        <v>821156.41780884995</v>
      </c>
      <c r="K27" s="22">
        <f t="shared" si="1"/>
        <v>-1.3887610984966159E-2</v>
      </c>
      <c r="L27" s="22">
        <f t="shared" si="2"/>
        <v>0.12059115001466125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161648.11569999999</v>
      </c>
      <c r="F28" s="25">
        <f>VLOOKUP(C28,RA!B32:I67,8,0)</f>
        <v>40747.588100000001</v>
      </c>
      <c r="G28" s="16">
        <f t="shared" si="0"/>
        <v>120900.5276</v>
      </c>
      <c r="H28" s="27">
        <f>RA!J32</f>
        <v>25.2075861964409</v>
      </c>
      <c r="I28" s="20">
        <f>VLOOKUP(B28,RMS!B:D,3,FALSE)</f>
        <v>161648.01938530401</v>
      </c>
      <c r="J28" s="21">
        <f>VLOOKUP(B28,RMS!B:E,4,FALSE)</f>
        <v>120900.51988063801</v>
      </c>
      <c r="K28" s="22">
        <f t="shared" si="1"/>
        <v>9.6314695983892307E-2</v>
      </c>
      <c r="L28" s="22">
        <f t="shared" si="2"/>
        <v>7.7193619945319369E-3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202359.9327</v>
      </c>
      <c r="F31" s="25">
        <f>VLOOKUP(C31,RA!B35:I70,8,0)</f>
        <v>20719.950199999999</v>
      </c>
      <c r="G31" s="16">
        <f t="shared" si="0"/>
        <v>181639.98250000001</v>
      </c>
      <c r="H31" s="27">
        <f>RA!J35</f>
        <v>10.2391564987904</v>
      </c>
      <c r="I31" s="20">
        <f>VLOOKUP(B31,RMS!B:D,3,FALSE)</f>
        <v>202359.9325</v>
      </c>
      <c r="J31" s="21">
        <f>VLOOKUP(B31,RMS!B:E,4,FALSE)</f>
        <v>181639.97560000001</v>
      </c>
      <c r="K31" s="22">
        <f t="shared" si="1"/>
        <v>2.0000000949949026E-4</v>
      </c>
      <c r="L31" s="22">
        <f t="shared" si="2"/>
        <v>6.900000007590279E-3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293033.3321</v>
      </c>
      <c r="F35" s="25">
        <f>VLOOKUP(C35,RA!B8:I74,8,0)</f>
        <v>16690.336800000001</v>
      </c>
      <c r="G35" s="16">
        <f t="shared" si="0"/>
        <v>276342.99530000001</v>
      </c>
      <c r="H35" s="27">
        <f>RA!J39</f>
        <v>5.6957127301491699</v>
      </c>
      <c r="I35" s="20">
        <f>VLOOKUP(B35,RMS!B:D,3,FALSE)</f>
        <v>293033.33333333302</v>
      </c>
      <c r="J35" s="21">
        <f>VLOOKUP(B35,RMS!B:E,4,FALSE)</f>
        <v>276342.99572649598</v>
      </c>
      <c r="K35" s="22">
        <f t="shared" si="1"/>
        <v>-1.2333330232650042E-3</v>
      </c>
      <c r="L35" s="22">
        <f t="shared" si="2"/>
        <v>-4.2649597162380815E-4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572814.97490000003</v>
      </c>
      <c r="F36" s="25">
        <f>VLOOKUP(C36,RA!B8:I75,8,0)</f>
        <v>33920.173600000002</v>
      </c>
      <c r="G36" s="16">
        <f t="shared" si="0"/>
        <v>538894.80130000005</v>
      </c>
      <c r="H36" s="27">
        <f>RA!J40</f>
        <v>5.9216632047585103</v>
      </c>
      <c r="I36" s="20">
        <f>VLOOKUP(B36,RMS!B:D,3,FALSE)</f>
        <v>572814.96479743603</v>
      </c>
      <c r="J36" s="21">
        <f>VLOOKUP(B36,RMS!B:E,4,FALSE)</f>
        <v>538894.79731367505</v>
      </c>
      <c r="K36" s="22">
        <f t="shared" si="1"/>
        <v>1.0102564003318548E-2</v>
      </c>
      <c r="L36" s="22">
        <f t="shared" si="2"/>
        <v>3.986324998550117E-3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12377.5875</v>
      </c>
      <c r="F40" s="25">
        <f>VLOOKUP(C40,RA!B8:I78,8,0)</f>
        <v>1546.3112000000001</v>
      </c>
      <c r="G40" s="16">
        <f t="shared" si="0"/>
        <v>10831.2763</v>
      </c>
      <c r="H40" s="27">
        <f>RA!J43</f>
        <v>0</v>
      </c>
      <c r="I40" s="20">
        <f>VLOOKUP(B40,RMS!B:D,3,FALSE)</f>
        <v>12377.587625746901</v>
      </c>
      <c r="J40" s="21">
        <f>VLOOKUP(B40,RMS!B:E,4,FALSE)</f>
        <v>10831.276212086799</v>
      </c>
      <c r="K40" s="22">
        <f t="shared" si="1"/>
        <v>-1.2574690117617138E-4</v>
      </c>
      <c r="L40" s="22">
        <f t="shared" si="2"/>
        <v>8.7913200331968255E-5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20657322.426899999</v>
      </c>
      <c r="E7" s="63">
        <v>24613303</v>
      </c>
      <c r="F7" s="64">
        <v>83.927469738214299</v>
      </c>
      <c r="G7" s="63">
        <v>17937949.3675</v>
      </c>
      <c r="H7" s="64">
        <v>15.159888143774999</v>
      </c>
      <c r="I7" s="63">
        <v>2161257.8695</v>
      </c>
      <c r="J7" s="64">
        <v>10.4624298582163</v>
      </c>
      <c r="K7" s="63">
        <v>1378082.1481999999</v>
      </c>
      <c r="L7" s="64">
        <v>7.6824954735172302</v>
      </c>
      <c r="M7" s="64">
        <v>0.56830844396537195</v>
      </c>
      <c r="N7" s="63">
        <v>224747761.3976</v>
      </c>
      <c r="O7" s="63">
        <v>3907031128.7509999</v>
      </c>
      <c r="P7" s="63">
        <v>1213529</v>
      </c>
      <c r="Q7" s="63">
        <v>1118634</v>
      </c>
      <c r="R7" s="64">
        <v>8.4831142268159105</v>
      </c>
      <c r="S7" s="63">
        <v>17.02252062118</v>
      </c>
      <c r="T7" s="63">
        <v>17.2720957267525</v>
      </c>
      <c r="U7" s="65">
        <v>-1.46614658972348</v>
      </c>
      <c r="V7" s="53"/>
      <c r="W7" s="53"/>
    </row>
    <row r="8" spans="1:23" ht="14.25" thickBot="1" x14ac:dyDescent="0.2">
      <c r="A8" s="48">
        <v>41833</v>
      </c>
      <c r="B8" s="51" t="s">
        <v>6</v>
      </c>
      <c r="C8" s="52"/>
      <c r="D8" s="66">
        <v>862374.33869999996</v>
      </c>
      <c r="E8" s="66">
        <v>818495</v>
      </c>
      <c r="F8" s="67">
        <v>105.360978222225</v>
      </c>
      <c r="G8" s="66">
        <v>623939.19209999999</v>
      </c>
      <c r="H8" s="67">
        <v>38.214484619486001</v>
      </c>
      <c r="I8" s="66">
        <v>156296.41870000001</v>
      </c>
      <c r="J8" s="67">
        <v>18.123964464853099</v>
      </c>
      <c r="K8" s="66">
        <v>67113.533100000001</v>
      </c>
      <c r="L8" s="67">
        <v>10.756422092049601</v>
      </c>
      <c r="M8" s="67">
        <v>1.32883610027081</v>
      </c>
      <c r="N8" s="66">
        <v>8993795.0447000004</v>
      </c>
      <c r="O8" s="66">
        <v>149578437.0368</v>
      </c>
      <c r="P8" s="66">
        <v>38484</v>
      </c>
      <c r="Q8" s="66">
        <v>35099</v>
      </c>
      <c r="R8" s="67">
        <v>9.6441494059659902</v>
      </c>
      <c r="S8" s="66">
        <v>22.408646156844402</v>
      </c>
      <c r="T8" s="66">
        <v>22.992223752813501</v>
      </c>
      <c r="U8" s="68">
        <v>-2.6042519118935101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143064.8377</v>
      </c>
      <c r="E9" s="66">
        <v>148892</v>
      </c>
      <c r="F9" s="67">
        <v>96.086316054589901</v>
      </c>
      <c r="G9" s="66">
        <v>112909.0411</v>
      </c>
      <c r="H9" s="67">
        <v>26.7080441975341</v>
      </c>
      <c r="I9" s="66">
        <v>30005.090499999998</v>
      </c>
      <c r="J9" s="67">
        <v>20.973071358679501</v>
      </c>
      <c r="K9" s="66">
        <v>21207.4077</v>
      </c>
      <c r="L9" s="67">
        <v>18.782736522593702</v>
      </c>
      <c r="M9" s="67">
        <v>0.41484008439183301</v>
      </c>
      <c r="N9" s="66">
        <v>1650155.7383000001</v>
      </c>
      <c r="O9" s="66">
        <v>25155598.9987</v>
      </c>
      <c r="P9" s="66">
        <v>8068</v>
      </c>
      <c r="Q9" s="66">
        <v>7382</v>
      </c>
      <c r="R9" s="67">
        <v>9.2928745597399107</v>
      </c>
      <c r="S9" s="66">
        <v>17.732379486861699</v>
      </c>
      <c r="T9" s="66">
        <v>17.348389813058802</v>
      </c>
      <c r="U9" s="68">
        <v>2.16547178052096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227034.80679999999</v>
      </c>
      <c r="E10" s="66">
        <v>232533</v>
      </c>
      <c r="F10" s="67">
        <v>97.635521323855102</v>
      </c>
      <c r="G10" s="66">
        <v>184801.86660000001</v>
      </c>
      <c r="H10" s="67">
        <v>22.853091787980901</v>
      </c>
      <c r="I10" s="66">
        <v>57420.192300000002</v>
      </c>
      <c r="J10" s="67">
        <v>25.291360875155501</v>
      </c>
      <c r="K10" s="66">
        <v>38256.169300000001</v>
      </c>
      <c r="L10" s="67">
        <v>20.701181218480201</v>
      </c>
      <c r="M10" s="67">
        <v>0.50093941318897295</v>
      </c>
      <c r="N10" s="66">
        <v>2570761.0896000001</v>
      </c>
      <c r="O10" s="66">
        <v>38148751.925800003</v>
      </c>
      <c r="P10" s="66">
        <v>116026</v>
      </c>
      <c r="Q10" s="66">
        <v>105940</v>
      </c>
      <c r="R10" s="67">
        <v>9.5204832924296703</v>
      </c>
      <c r="S10" s="66">
        <v>1.9567580266492</v>
      </c>
      <c r="T10" s="66">
        <v>2.12682045025486</v>
      </c>
      <c r="U10" s="68">
        <v>-8.6910298202216101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83460.599100000007</v>
      </c>
      <c r="E11" s="66">
        <v>67160</v>
      </c>
      <c r="F11" s="67">
        <v>124.27129109589001</v>
      </c>
      <c r="G11" s="66">
        <v>55348.779499999997</v>
      </c>
      <c r="H11" s="67">
        <v>50.790315258893799</v>
      </c>
      <c r="I11" s="66">
        <v>15725.834500000001</v>
      </c>
      <c r="J11" s="67">
        <v>18.842225756321</v>
      </c>
      <c r="K11" s="66">
        <v>9363.0527000000002</v>
      </c>
      <c r="L11" s="67">
        <v>16.916457389995401</v>
      </c>
      <c r="M11" s="67">
        <v>0.679562745598986</v>
      </c>
      <c r="N11" s="66">
        <v>969766.97750000004</v>
      </c>
      <c r="O11" s="66">
        <v>16070303.1744</v>
      </c>
      <c r="P11" s="66">
        <v>4749</v>
      </c>
      <c r="Q11" s="66">
        <v>4379</v>
      </c>
      <c r="R11" s="67">
        <v>8.4494176752683199</v>
      </c>
      <c r="S11" s="66">
        <v>17.574352305748601</v>
      </c>
      <c r="T11" s="66">
        <v>17.812127494861802</v>
      </c>
      <c r="U11" s="68">
        <v>-1.3529670111113501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242722.63939999999</v>
      </c>
      <c r="E12" s="66">
        <v>237187</v>
      </c>
      <c r="F12" s="67">
        <v>102.333871333589</v>
      </c>
      <c r="G12" s="66">
        <v>195879.38320000001</v>
      </c>
      <c r="H12" s="67">
        <v>23.9143371980967</v>
      </c>
      <c r="I12" s="66">
        <v>38423.073600000003</v>
      </c>
      <c r="J12" s="67">
        <v>15.83003287002</v>
      </c>
      <c r="K12" s="66">
        <v>11439.6024</v>
      </c>
      <c r="L12" s="67">
        <v>5.8401258024790401</v>
      </c>
      <c r="M12" s="67">
        <v>2.3587770148375098</v>
      </c>
      <c r="N12" s="66">
        <v>2846484.4338000002</v>
      </c>
      <c r="O12" s="66">
        <v>47735916.781199999</v>
      </c>
      <c r="P12" s="66">
        <v>3226</v>
      </c>
      <c r="Q12" s="66">
        <v>3537</v>
      </c>
      <c r="R12" s="67">
        <v>-8.7927622278767306</v>
      </c>
      <c r="S12" s="66">
        <v>75.239503843769398</v>
      </c>
      <c r="T12" s="66">
        <v>76.705068391292002</v>
      </c>
      <c r="U12" s="68">
        <v>-1.9478657788145799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451804.52929999999</v>
      </c>
      <c r="E13" s="66">
        <v>389573</v>
      </c>
      <c r="F13" s="67">
        <v>115.974292186574</v>
      </c>
      <c r="G13" s="66">
        <v>315766.54340000002</v>
      </c>
      <c r="H13" s="67">
        <v>43.081823816803997</v>
      </c>
      <c r="I13" s="66">
        <v>82703.521399999998</v>
      </c>
      <c r="J13" s="67">
        <v>18.305155445903999</v>
      </c>
      <c r="K13" s="66">
        <v>57652.352500000001</v>
      </c>
      <c r="L13" s="67">
        <v>18.257904044941299</v>
      </c>
      <c r="M13" s="67">
        <v>0.43452119148130203</v>
      </c>
      <c r="N13" s="66">
        <v>4689617.7001</v>
      </c>
      <c r="O13" s="66">
        <v>75218854.805399999</v>
      </c>
      <c r="P13" s="66">
        <v>17858</v>
      </c>
      <c r="Q13" s="66">
        <v>17075</v>
      </c>
      <c r="R13" s="67">
        <v>4.5856515373352797</v>
      </c>
      <c r="S13" s="66">
        <v>25.299839248516101</v>
      </c>
      <c r="T13" s="66">
        <v>26.499680515373399</v>
      </c>
      <c r="U13" s="68">
        <v>-4.7424857330967098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230005.25260000001</v>
      </c>
      <c r="E14" s="66">
        <v>193859</v>
      </c>
      <c r="F14" s="67">
        <v>118.64564069762</v>
      </c>
      <c r="G14" s="66">
        <v>174072.6839</v>
      </c>
      <c r="H14" s="67">
        <v>32.131732243602201</v>
      </c>
      <c r="I14" s="66">
        <v>32120.204900000001</v>
      </c>
      <c r="J14" s="67">
        <v>13.964987554375501</v>
      </c>
      <c r="K14" s="66">
        <v>14456.6787</v>
      </c>
      <c r="L14" s="67">
        <v>8.3049668541360404</v>
      </c>
      <c r="M14" s="67">
        <v>1.2218246366643</v>
      </c>
      <c r="N14" s="66">
        <v>2464255.7259999998</v>
      </c>
      <c r="O14" s="66">
        <v>35235363.928199999</v>
      </c>
      <c r="P14" s="66">
        <v>4816</v>
      </c>
      <c r="Q14" s="66">
        <v>4808</v>
      </c>
      <c r="R14" s="67">
        <v>0.166389351081531</v>
      </c>
      <c r="S14" s="66">
        <v>47.758565739202702</v>
      </c>
      <c r="T14" s="66">
        <v>47.786266098169698</v>
      </c>
      <c r="U14" s="68">
        <v>-5.8000818362772003E-2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190155.8426</v>
      </c>
      <c r="E15" s="66">
        <v>173851</v>
      </c>
      <c r="F15" s="67">
        <v>109.378630321367</v>
      </c>
      <c r="G15" s="66">
        <v>138974.36259999999</v>
      </c>
      <c r="H15" s="67">
        <v>36.8280012532326</v>
      </c>
      <c r="I15" s="66">
        <v>20131.430899999999</v>
      </c>
      <c r="J15" s="67">
        <v>10.5868063924532</v>
      </c>
      <c r="K15" s="66">
        <v>18355.735700000001</v>
      </c>
      <c r="L15" s="67">
        <v>13.2080013583743</v>
      </c>
      <c r="M15" s="67">
        <v>9.6737893213399997E-2</v>
      </c>
      <c r="N15" s="66">
        <v>2000828.1717000001</v>
      </c>
      <c r="O15" s="66">
        <v>27822695.467700001</v>
      </c>
      <c r="P15" s="66">
        <v>8800</v>
      </c>
      <c r="Q15" s="66">
        <v>7992</v>
      </c>
      <c r="R15" s="67">
        <v>10.110110110110099</v>
      </c>
      <c r="S15" s="66">
        <v>21.608618477272699</v>
      </c>
      <c r="T15" s="66">
        <v>21.309221208708699</v>
      </c>
      <c r="U15" s="68">
        <v>1.3855456279119001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1261820.2355</v>
      </c>
      <c r="E16" s="66">
        <v>1380126</v>
      </c>
      <c r="F16" s="67">
        <v>91.427901184384595</v>
      </c>
      <c r="G16" s="66">
        <v>1254399.9029999999</v>
      </c>
      <c r="H16" s="67">
        <v>0.59154440958211196</v>
      </c>
      <c r="I16" s="66">
        <v>-67640.281400000007</v>
      </c>
      <c r="J16" s="67">
        <v>-5.3605323085659098</v>
      </c>
      <c r="K16" s="66">
        <v>-1872.5353</v>
      </c>
      <c r="L16" s="67">
        <v>-0.149277379209109</v>
      </c>
      <c r="M16" s="67">
        <v>35.122299750503998</v>
      </c>
      <c r="N16" s="66">
        <v>13094171.6032</v>
      </c>
      <c r="O16" s="66">
        <v>199985310.14739999</v>
      </c>
      <c r="P16" s="66">
        <v>73707</v>
      </c>
      <c r="Q16" s="66">
        <v>77069</v>
      </c>
      <c r="R16" s="67">
        <v>-4.3623246701008203</v>
      </c>
      <c r="S16" s="66">
        <v>17.1194084076139</v>
      </c>
      <c r="T16" s="66">
        <v>15.867937511839999</v>
      </c>
      <c r="U16" s="68">
        <v>7.3102461602428797</v>
      </c>
      <c r="V16" s="53"/>
      <c r="W16" s="53"/>
    </row>
    <row r="17" spans="1:21" ht="12" thickBot="1" x14ac:dyDescent="0.2">
      <c r="A17" s="49"/>
      <c r="B17" s="51" t="s">
        <v>15</v>
      </c>
      <c r="C17" s="52"/>
      <c r="D17" s="66">
        <v>552440.53130000003</v>
      </c>
      <c r="E17" s="66">
        <v>663713</v>
      </c>
      <c r="F17" s="67">
        <v>83.234851705481105</v>
      </c>
      <c r="G17" s="66">
        <v>675152.60270000005</v>
      </c>
      <c r="H17" s="67">
        <v>-18.175457061005599</v>
      </c>
      <c r="I17" s="66">
        <v>52851.213100000001</v>
      </c>
      <c r="J17" s="67">
        <v>9.5668601606096502</v>
      </c>
      <c r="K17" s="66">
        <v>51431.716699999997</v>
      </c>
      <c r="L17" s="67">
        <v>7.6177913695836503</v>
      </c>
      <c r="M17" s="67">
        <v>2.7599630949126E-2</v>
      </c>
      <c r="N17" s="66">
        <v>6760703.3266000003</v>
      </c>
      <c r="O17" s="66">
        <v>197272144.0679</v>
      </c>
      <c r="P17" s="66">
        <v>16402</v>
      </c>
      <c r="Q17" s="66">
        <v>15065</v>
      </c>
      <c r="R17" s="67">
        <v>8.8748755393295706</v>
      </c>
      <c r="S17" s="66">
        <v>33.681290775515201</v>
      </c>
      <c r="T17" s="66">
        <v>34.1235080916031</v>
      </c>
      <c r="U17" s="68">
        <v>-1.3129464634691199</v>
      </c>
    </row>
    <row r="18" spans="1:21" ht="12" thickBot="1" x14ac:dyDescent="0.2">
      <c r="A18" s="49"/>
      <c r="B18" s="51" t="s">
        <v>16</v>
      </c>
      <c r="C18" s="52"/>
      <c r="D18" s="66">
        <v>2495827.2393999998</v>
      </c>
      <c r="E18" s="66">
        <v>2156410</v>
      </c>
      <c r="F18" s="67">
        <v>115.739921415686</v>
      </c>
      <c r="G18" s="66">
        <v>1687727.4199000001</v>
      </c>
      <c r="H18" s="67">
        <v>47.880943923271701</v>
      </c>
      <c r="I18" s="66">
        <v>327864.70850000001</v>
      </c>
      <c r="J18" s="67">
        <v>13.1365145521378</v>
      </c>
      <c r="K18" s="66">
        <v>149433.255</v>
      </c>
      <c r="L18" s="67">
        <v>8.8541107549733393</v>
      </c>
      <c r="M18" s="67">
        <v>1.1940545195244501</v>
      </c>
      <c r="N18" s="66">
        <v>26188097.565900002</v>
      </c>
      <c r="O18" s="66">
        <v>488692856.33700001</v>
      </c>
      <c r="P18" s="66">
        <v>122831</v>
      </c>
      <c r="Q18" s="66">
        <v>107672</v>
      </c>
      <c r="R18" s="67">
        <v>14.0788691581841</v>
      </c>
      <c r="S18" s="66">
        <v>20.319196614861099</v>
      </c>
      <c r="T18" s="66">
        <v>19.827689735492999</v>
      </c>
      <c r="U18" s="68">
        <v>2.41892870414279</v>
      </c>
    </row>
    <row r="19" spans="1:21" ht="12" thickBot="1" x14ac:dyDescent="0.2">
      <c r="A19" s="49"/>
      <c r="B19" s="51" t="s">
        <v>17</v>
      </c>
      <c r="C19" s="52"/>
      <c r="D19" s="66">
        <v>611647.81240000005</v>
      </c>
      <c r="E19" s="66">
        <v>669047</v>
      </c>
      <c r="F19" s="67">
        <v>91.420754057637197</v>
      </c>
      <c r="G19" s="66">
        <v>569503.5294</v>
      </c>
      <c r="H19" s="67">
        <v>7.4001794237168204</v>
      </c>
      <c r="I19" s="66">
        <v>45173.263299999999</v>
      </c>
      <c r="J19" s="67">
        <v>7.3855023077329296</v>
      </c>
      <c r="K19" s="66">
        <v>36243.612099999998</v>
      </c>
      <c r="L19" s="67">
        <v>6.3640715516169699</v>
      </c>
      <c r="M19" s="67">
        <v>0.246378621848235</v>
      </c>
      <c r="N19" s="66">
        <v>6908847.0235000001</v>
      </c>
      <c r="O19" s="66">
        <v>155646249.49630001</v>
      </c>
      <c r="P19" s="66">
        <v>15487</v>
      </c>
      <c r="Q19" s="66">
        <v>13276</v>
      </c>
      <c r="R19" s="67">
        <v>16.654112684543499</v>
      </c>
      <c r="S19" s="66">
        <v>39.494273416413797</v>
      </c>
      <c r="T19" s="66">
        <v>41.100958903284102</v>
      </c>
      <c r="U19" s="68">
        <v>-4.0681479816834196</v>
      </c>
    </row>
    <row r="20" spans="1:21" ht="12" thickBot="1" x14ac:dyDescent="0.2">
      <c r="A20" s="49"/>
      <c r="B20" s="51" t="s">
        <v>18</v>
      </c>
      <c r="C20" s="52"/>
      <c r="D20" s="66">
        <v>1119264.0116999999</v>
      </c>
      <c r="E20" s="66">
        <v>1099093</v>
      </c>
      <c r="F20" s="67">
        <v>101.835241576464</v>
      </c>
      <c r="G20" s="66">
        <v>780023.29079999996</v>
      </c>
      <c r="H20" s="67">
        <v>43.491101471094701</v>
      </c>
      <c r="I20" s="66">
        <v>81831.859500000006</v>
      </c>
      <c r="J20" s="67">
        <v>7.3112204667162697</v>
      </c>
      <c r="K20" s="66">
        <v>33200.368199999997</v>
      </c>
      <c r="L20" s="67">
        <v>4.2563303675136899</v>
      </c>
      <c r="M20" s="67">
        <v>1.46478770979413</v>
      </c>
      <c r="N20" s="66">
        <v>12242712.1292</v>
      </c>
      <c r="O20" s="66">
        <v>224988465.87189999</v>
      </c>
      <c r="P20" s="66">
        <v>50675</v>
      </c>
      <c r="Q20" s="66">
        <v>45011</v>
      </c>
      <c r="R20" s="67">
        <v>12.5835906778343</v>
      </c>
      <c r="S20" s="66">
        <v>22.087104325604301</v>
      </c>
      <c r="T20" s="66">
        <v>22.5129948057142</v>
      </c>
      <c r="U20" s="68">
        <v>-1.92823139616406</v>
      </c>
    </row>
    <row r="21" spans="1:21" ht="12" thickBot="1" x14ac:dyDescent="0.2">
      <c r="A21" s="49"/>
      <c r="B21" s="51" t="s">
        <v>19</v>
      </c>
      <c r="C21" s="52"/>
      <c r="D21" s="66">
        <v>444637.9289</v>
      </c>
      <c r="E21" s="66">
        <v>481483</v>
      </c>
      <c r="F21" s="67">
        <v>92.347586290689406</v>
      </c>
      <c r="G21" s="66">
        <v>370524.98389999999</v>
      </c>
      <c r="H21" s="67">
        <v>20.002145123904</v>
      </c>
      <c r="I21" s="66">
        <v>55608.859499999999</v>
      </c>
      <c r="J21" s="67">
        <v>12.506548786238699</v>
      </c>
      <c r="K21" s="66">
        <v>21527.249199999998</v>
      </c>
      <c r="L21" s="67">
        <v>5.8099318899936696</v>
      </c>
      <c r="M21" s="67">
        <v>1.58318464116632</v>
      </c>
      <c r="N21" s="66">
        <v>4656006.4769000001</v>
      </c>
      <c r="O21" s="66">
        <v>90028493.756099999</v>
      </c>
      <c r="P21" s="66">
        <v>40083</v>
      </c>
      <c r="Q21" s="66">
        <v>34823</v>
      </c>
      <c r="R21" s="67">
        <v>15.104959365936301</v>
      </c>
      <c r="S21" s="66">
        <v>11.092930391936701</v>
      </c>
      <c r="T21" s="66">
        <v>11.217309025643999</v>
      </c>
      <c r="U21" s="68">
        <v>-1.12124235267581</v>
      </c>
    </row>
    <row r="22" spans="1:21" ht="12" thickBot="1" x14ac:dyDescent="0.2">
      <c r="A22" s="49"/>
      <c r="B22" s="51" t="s">
        <v>20</v>
      </c>
      <c r="C22" s="52"/>
      <c r="D22" s="66">
        <v>1544508.7297</v>
      </c>
      <c r="E22" s="66">
        <v>1527788</v>
      </c>
      <c r="F22" s="67">
        <v>101.09444043937999</v>
      </c>
      <c r="G22" s="66">
        <v>1233008.9890000001</v>
      </c>
      <c r="H22" s="67">
        <v>25.263379543780399</v>
      </c>
      <c r="I22" s="66">
        <v>180717.8058</v>
      </c>
      <c r="J22" s="67">
        <v>11.7006658703122</v>
      </c>
      <c r="K22" s="66">
        <v>134322.09589999999</v>
      </c>
      <c r="L22" s="67">
        <v>10.893845632783099</v>
      </c>
      <c r="M22" s="67">
        <v>0.34540638745348801</v>
      </c>
      <c r="N22" s="66">
        <v>17122330.784699999</v>
      </c>
      <c r="O22" s="66">
        <v>271895469.81900001</v>
      </c>
      <c r="P22" s="66">
        <v>91874</v>
      </c>
      <c r="Q22" s="66">
        <v>86488</v>
      </c>
      <c r="R22" s="67">
        <v>6.2274535195634</v>
      </c>
      <c r="S22" s="66">
        <v>16.811162349522199</v>
      </c>
      <c r="T22" s="66">
        <v>16.909173887706999</v>
      </c>
      <c r="U22" s="68">
        <v>-0.58301464316997798</v>
      </c>
    </row>
    <row r="23" spans="1:21" ht="12" thickBot="1" x14ac:dyDescent="0.2">
      <c r="A23" s="49"/>
      <c r="B23" s="51" t="s">
        <v>21</v>
      </c>
      <c r="C23" s="52"/>
      <c r="D23" s="66">
        <v>3451954.1502</v>
      </c>
      <c r="E23" s="66">
        <v>3651616</v>
      </c>
      <c r="F23" s="67">
        <v>94.532233131851797</v>
      </c>
      <c r="G23" s="66">
        <v>2739820.4473000001</v>
      </c>
      <c r="H23" s="67">
        <v>25.991984387217201</v>
      </c>
      <c r="I23" s="66">
        <v>251753.62830000001</v>
      </c>
      <c r="J23" s="67">
        <v>7.2930756709330504</v>
      </c>
      <c r="K23" s="66">
        <v>85512.5288</v>
      </c>
      <c r="L23" s="67">
        <v>3.1210997379142</v>
      </c>
      <c r="M23" s="67">
        <v>1.94405547155331</v>
      </c>
      <c r="N23" s="66">
        <v>37500269.310699999</v>
      </c>
      <c r="O23" s="66">
        <v>562191252.15769994</v>
      </c>
      <c r="P23" s="66">
        <v>112252</v>
      </c>
      <c r="Q23" s="66">
        <v>102319</v>
      </c>
      <c r="R23" s="67">
        <v>9.70787439283027</v>
      </c>
      <c r="S23" s="66">
        <v>30.751827586145499</v>
      </c>
      <c r="T23" s="66">
        <v>30.795855575210901</v>
      </c>
      <c r="U23" s="68">
        <v>-0.143171943007492</v>
      </c>
    </row>
    <row r="24" spans="1:21" ht="12" thickBot="1" x14ac:dyDescent="0.2">
      <c r="A24" s="49"/>
      <c r="B24" s="51" t="s">
        <v>22</v>
      </c>
      <c r="C24" s="52"/>
      <c r="D24" s="66">
        <v>367413.75060000003</v>
      </c>
      <c r="E24" s="66">
        <v>388305</v>
      </c>
      <c r="F24" s="67">
        <v>94.619886583999701</v>
      </c>
      <c r="G24" s="66">
        <v>335815.9706</v>
      </c>
      <c r="H24" s="67">
        <v>9.4092547008840697</v>
      </c>
      <c r="I24" s="66">
        <v>67347.548299999995</v>
      </c>
      <c r="J24" s="67">
        <v>18.330165430667499</v>
      </c>
      <c r="K24" s="66">
        <v>53649.0268</v>
      </c>
      <c r="L24" s="67">
        <v>15.975722269594799</v>
      </c>
      <c r="M24" s="67">
        <v>0.255335880575563</v>
      </c>
      <c r="N24" s="66">
        <v>3841517.2927000001</v>
      </c>
      <c r="O24" s="66">
        <v>61771915.516800001</v>
      </c>
      <c r="P24" s="66">
        <v>36617</v>
      </c>
      <c r="Q24" s="66">
        <v>32291</v>
      </c>
      <c r="R24" s="67">
        <v>13.396921742900499</v>
      </c>
      <c r="S24" s="66">
        <v>10.033966480050299</v>
      </c>
      <c r="T24" s="66">
        <v>9.9398304635966692</v>
      </c>
      <c r="U24" s="68">
        <v>0.93817351932302895</v>
      </c>
    </row>
    <row r="25" spans="1:21" ht="12" thickBot="1" x14ac:dyDescent="0.2">
      <c r="A25" s="49"/>
      <c r="B25" s="51" t="s">
        <v>23</v>
      </c>
      <c r="C25" s="52"/>
      <c r="D25" s="66">
        <v>295745.46909999999</v>
      </c>
      <c r="E25" s="66">
        <v>310469</v>
      </c>
      <c r="F25" s="67">
        <v>95.257648621923593</v>
      </c>
      <c r="G25" s="66">
        <v>313644.27789999999</v>
      </c>
      <c r="H25" s="67">
        <v>-5.70672257113731</v>
      </c>
      <c r="I25" s="66">
        <v>22711.3266</v>
      </c>
      <c r="J25" s="67">
        <v>7.6793489581139296</v>
      </c>
      <c r="K25" s="66">
        <v>33265.825700000001</v>
      </c>
      <c r="L25" s="67">
        <v>10.6062275144092</v>
      </c>
      <c r="M25" s="67">
        <v>-0.31727753266019199</v>
      </c>
      <c r="N25" s="66">
        <v>3157138.3487</v>
      </c>
      <c r="O25" s="66">
        <v>60183023.682499997</v>
      </c>
      <c r="P25" s="66">
        <v>23424</v>
      </c>
      <c r="Q25" s="66">
        <v>22350</v>
      </c>
      <c r="R25" s="67">
        <v>4.8053691275167703</v>
      </c>
      <c r="S25" s="66">
        <v>12.6257457778347</v>
      </c>
      <c r="T25" s="66">
        <v>12.8790478434004</v>
      </c>
      <c r="U25" s="68">
        <v>-2.0062344832764998</v>
      </c>
    </row>
    <row r="26" spans="1:21" ht="12" thickBot="1" x14ac:dyDescent="0.2">
      <c r="A26" s="49"/>
      <c r="B26" s="51" t="s">
        <v>24</v>
      </c>
      <c r="C26" s="52"/>
      <c r="D26" s="66">
        <v>739848.55489999999</v>
      </c>
      <c r="E26" s="66">
        <v>822147</v>
      </c>
      <c r="F26" s="67">
        <v>89.989813853240406</v>
      </c>
      <c r="G26" s="66">
        <v>680000.64529999997</v>
      </c>
      <c r="H26" s="67">
        <v>8.8011548244335103</v>
      </c>
      <c r="I26" s="66">
        <v>148719.11859999999</v>
      </c>
      <c r="J26" s="67">
        <v>20.101292029975099</v>
      </c>
      <c r="K26" s="66">
        <v>116343.8891</v>
      </c>
      <c r="L26" s="67">
        <v>17.109379219584699</v>
      </c>
      <c r="M26" s="67">
        <v>0.27827185209678501</v>
      </c>
      <c r="N26" s="66">
        <v>7919492.7412999999</v>
      </c>
      <c r="O26" s="66">
        <v>127889742.4531</v>
      </c>
      <c r="P26" s="66">
        <v>54055</v>
      </c>
      <c r="Q26" s="66">
        <v>51312</v>
      </c>
      <c r="R26" s="67">
        <v>5.34572809479263</v>
      </c>
      <c r="S26" s="66">
        <v>13.686958743871999</v>
      </c>
      <c r="T26" s="66">
        <v>13.5089643163393</v>
      </c>
      <c r="U26" s="68">
        <v>1.3004673343697799</v>
      </c>
    </row>
    <row r="27" spans="1:21" ht="12" thickBot="1" x14ac:dyDescent="0.2">
      <c r="A27" s="49"/>
      <c r="B27" s="51" t="s">
        <v>25</v>
      </c>
      <c r="C27" s="52"/>
      <c r="D27" s="66">
        <v>338528.45010000002</v>
      </c>
      <c r="E27" s="66">
        <v>296149</v>
      </c>
      <c r="F27" s="67">
        <v>114.310178356165</v>
      </c>
      <c r="G27" s="66">
        <v>222414.63920000001</v>
      </c>
      <c r="H27" s="67">
        <v>52.206010952178403</v>
      </c>
      <c r="I27" s="66">
        <v>108445.98149999999</v>
      </c>
      <c r="J27" s="67">
        <v>32.034525153784102</v>
      </c>
      <c r="K27" s="66">
        <v>62431.915000000001</v>
      </c>
      <c r="L27" s="67">
        <v>28.070056550486299</v>
      </c>
      <c r="M27" s="67">
        <v>0.73702795277063005</v>
      </c>
      <c r="N27" s="66">
        <v>3439732.2445</v>
      </c>
      <c r="O27" s="66">
        <v>53996448.258299999</v>
      </c>
      <c r="P27" s="66">
        <v>45550</v>
      </c>
      <c r="Q27" s="66">
        <v>37350</v>
      </c>
      <c r="R27" s="67">
        <v>21.954484605087</v>
      </c>
      <c r="S27" s="66">
        <v>7.4320186630076801</v>
      </c>
      <c r="T27" s="66">
        <v>7.1867072824631899</v>
      </c>
      <c r="U27" s="68">
        <v>3.3007368747002501</v>
      </c>
    </row>
    <row r="28" spans="1:21" ht="12" thickBot="1" x14ac:dyDescent="0.2">
      <c r="A28" s="49"/>
      <c r="B28" s="51" t="s">
        <v>26</v>
      </c>
      <c r="C28" s="52"/>
      <c r="D28" s="66">
        <v>985248.91700000002</v>
      </c>
      <c r="E28" s="66">
        <v>1201496</v>
      </c>
      <c r="F28" s="67">
        <v>82.001847446849595</v>
      </c>
      <c r="G28" s="66">
        <v>1031813.7423</v>
      </c>
      <c r="H28" s="67">
        <v>-4.5129099750312696</v>
      </c>
      <c r="I28" s="66">
        <v>63120.913999999997</v>
      </c>
      <c r="J28" s="67">
        <v>6.4065956237940203</v>
      </c>
      <c r="K28" s="66">
        <v>15126.71</v>
      </c>
      <c r="L28" s="67">
        <v>1.46603106547906</v>
      </c>
      <c r="M28" s="67">
        <v>3.1728118011120698</v>
      </c>
      <c r="N28" s="66">
        <v>10513148.3521</v>
      </c>
      <c r="O28" s="66">
        <v>182213277.5476</v>
      </c>
      <c r="P28" s="66">
        <v>55027</v>
      </c>
      <c r="Q28" s="66">
        <v>51742</v>
      </c>
      <c r="R28" s="67">
        <v>6.3488075451277401</v>
      </c>
      <c r="S28" s="66">
        <v>17.904827030366899</v>
      </c>
      <c r="T28" s="66">
        <v>17.790814724981601</v>
      </c>
      <c r="U28" s="68">
        <v>0.63676853840532999</v>
      </c>
    </row>
    <row r="29" spans="1:21" ht="12" thickBot="1" x14ac:dyDescent="0.2">
      <c r="A29" s="49"/>
      <c r="B29" s="51" t="s">
        <v>27</v>
      </c>
      <c r="C29" s="52"/>
      <c r="D29" s="66">
        <v>550833.804</v>
      </c>
      <c r="E29" s="66">
        <v>693529</v>
      </c>
      <c r="F29" s="67">
        <v>79.424768683068805</v>
      </c>
      <c r="G29" s="66">
        <v>589518.69779999997</v>
      </c>
      <c r="H29" s="67">
        <v>-6.5621148140621299</v>
      </c>
      <c r="I29" s="66">
        <v>78728.858399999997</v>
      </c>
      <c r="J29" s="67">
        <v>14.2926700990922</v>
      </c>
      <c r="K29" s="66">
        <v>99910.001799999998</v>
      </c>
      <c r="L29" s="67">
        <v>16.9477239946502</v>
      </c>
      <c r="M29" s="67">
        <v>-0.21200223219293299</v>
      </c>
      <c r="N29" s="66">
        <v>6274591.9338999996</v>
      </c>
      <c r="O29" s="66">
        <v>130374414.7985</v>
      </c>
      <c r="P29" s="66">
        <v>97367</v>
      </c>
      <c r="Q29" s="66">
        <v>90746</v>
      </c>
      <c r="R29" s="67">
        <v>7.2961893637185202</v>
      </c>
      <c r="S29" s="66">
        <v>5.6572946070023704</v>
      </c>
      <c r="T29" s="66">
        <v>5.7015427897648401</v>
      </c>
      <c r="U29" s="68">
        <v>-0.782143866216504</v>
      </c>
    </row>
    <row r="30" spans="1:21" ht="12" thickBot="1" x14ac:dyDescent="0.2">
      <c r="A30" s="49"/>
      <c r="B30" s="51" t="s">
        <v>28</v>
      </c>
      <c r="C30" s="52"/>
      <c r="D30" s="66">
        <v>1363853.6671</v>
      </c>
      <c r="E30" s="66">
        <v>1488758</v>
      </c>
      <c r="F30" s="67">
        <v>91.610165460068103</v>
      </c>
      <c r="G30" s="66">
        <v>1231959.9820000001</v>
      </c>
      <c r="H30" s="67">
        <v>10.7060040120686</v>
      </c>
      <c r="I30" s="66">
        <v>157837.0913</v>
      </c>
      <c r="J30" s="67">
        <v>11.5728758229329</v>
      </c>
      <c r="K30" s="66">
        <v>154459.40460000001</v>
      </c>
      <c r="L30" s="67">
        <v>12.5376965856672</v>
      </c>
      <c r="M30" s="67">
        <v>2.1867795675810001E-2</v>
      </c>
      <c r="N30" s="66">
        <v>14901936.954600001</v>
      </c>
      <c r="O30" s="66">
        <v>239565327.50389999</v>
      </c>
      <c r="P30" s="66">
        <v>86635</v>
      </c>
      <c r="Q30" s="66">
        <v>82688</v>
      </c>
      <c r="R30" s="67">
        <v>4.7733649380804897</v>
      </c>
      <c r="S30" s="66">
        <v>15.7425251584233</v>
      </c>
      <c r="T30" s="66">
        <v>15.839070778105601</v>
      </c>
      <c r="U30" s="68">
        <v>-0.61327911952372505</v>
      </c>
    </row>
    <row r="31" spans="1:21" ht="12" thickBot="1" x14ac:dyDescent="0.2">
      <c r="A31" s="49"/>
      <c r="B31" s="51" t="s">
        <v>29</v>
      </c>
      <c r="C31" s="52"/>
      <c r="D31" s="66">
        <v>860892.38589999999</v>
      </c>
      <c r="E31" s="66">
        <v>1496528</v>
      </c>
      <c r="F31" s="67">
        <v>57.525979193172503</v>
      </c>
      <c r="G31" s="66">
        <v>1071028.8015999999</v>
      </c>
      <c r="H31" s="67">
        <v>-19.6200527367779</v>
      </c>
      <c r="I31" s="66">
        <v>39735.847500000003</v>
      </c>
      <c r="J31" s="67">
        <v>4.6156579092587799</v>
      </c>
      <c r="K31" s="66">
        <v>-1964.3852999999999</v>
      </c>
      <c r="L31" s="67">
        <v>-0.183411062061583</v>
      </c>
      <c r="M31" s="67">
        <v>-21.228133197698</v>
      </c>
      <c r="N31" s="66">
        <v>9149586.5251000002</v>
      </c>
      <c r="O31" s="66">
        <v>206606519.0521</v>
      </c>
      <c r="P31" s="66">
        <v>36399</v>
      </c>
      <c r="Q31" s="66">
        <v>32434</v>
      </c>
      <c r="R31" s="67">
        <v>12.2248258000863</v>
      </c>
      <c r="S31" s="66">
        <v>23.6515394900959</v>
      </c>
      <c r="T31" s="66">
        <v>24.865653696738001</v>
      </c>
      <c r="U31" s="68">
        <v>-5.1333411389585004</v>
      </c>
    </row>
    <row r="32" spans="1:21" ht="12" thickBot="1" x14ac:dyDescent="0.2">
      <c r="A32" s="49"/>
      <c r="B32" s="51" t="s">
        <v>30</v>
      </c>
      <c r="C32" s="52"/>
      <c r="D32" s="66">
        <v>161648.11569999999</v>
      </c>
      <c r="E32" s="66">
        <v>176042</v>
      </c>
      <c r="F32" s="67">
        <v>91.823607832221896</v>
      </c>
      <c r="G32" s="66">
        <v>135941.43470000001</v>
      </c>
      <c r="H32" s="67">
        <v>18.910114533313799</v>
      </c>
      <c r="I32" s="66">
        <v>40747.588100000001</v>
      </c>
      <c r="J32" s="67">
        <v>25.2075861964409</v>
      </c>
      <c r="K32" s="66">
        <v>30232.621899999998</v>
      </c>
      <c r="L32" s="67">
        <v>22.239445954589399</v>
      </c>
      <c r="M32" s="67">
        <v>0.34780199463944</v>
      </c>
      <c r="N32" s="66">
        <v>1770788.8321</v>
      </c>
      <c r="O32" s="66">
        <v>31699898.879000001</v>
      </c>
      <c r="P32" s="66">
        <v>33661</v>
      </c>
      <c r="Q32" s="66">
        <v>31065</v>
      </c>
      <c r="R32" s="67">
        <v>8.3566714952519003</v>
      </c>
      <c r="S32" s="66">
        <v>4.8022374766049696</v>
      </c>
      <c r="T32" s="66">
        <v>4.6628559053597298</v>
      </c>
      <c r="U32" s="68">
        <v>2.9024297928677698</v>
      </c>
    </row>
    <row r="33" spans="1:21" ht="12" thickBot="1" x14ac:dyDescent="0.2">
      <c r="A33" s="49"/>
      <c r="B33" s="51" t="s">
        <v>31</v>
      </c>
      <c r="C33" s="52"/>
      <c r="D33" s="69"/>
      <c r="E33" s="69"/>
      <c r="F33" s="69"/>
      <c r="G33" s="66">
        <v>191.78290000000001</v>
      </c>
      <c r="H33" s="69"/>
      <c r="I33" s="69"/>
      <c r="J33" s="69"/>
      <c r="K33" s="66">
        <v>44.515700000000002</v>
      </c>
      <c r="L33" s="67">
        <v>23.211506343892001</v>
      </c>
      <c r="M33" s="69"/>
      <c r="N33" s="66">
        <v>18.8889</v>
      </c>
      <c r="O33" s="66">
        <v>4853.0364</v>
      </c>
      <c r="P33" s="69"/>
      <c r="Q33" s="66">
        <v>1</v>
      </c>
      <c r="R33" s="69"/>
      <c r="S33" s="69"/>
      <c r="T33" s="66">
        <v>1.7948999999999999</v>
      </c>
      <c r="U33" s="70"/>
    </row>
    <row r="34" spans="1:21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6">
        <v>1</v>
      </c>
      <c r="R34" s="69"/>
      <c r="S34" s="69"/>
      <c r="T34" s="66">
        <v>1</v>
      </c>
      <c r="U34" s="70"/>
    </row>
    <row r="35" spans="1:21" ht="12" thickBot="1" x14ac:dyDescent="0.2">
      <c r="A35" s="49"/>
      <c r="B35" s="51" t="s">
        <v>32</v>
      </c>
      <c r="C35" s="52"/>
      <c r="D35" s="66">
        <v>202359.9327</v>
      </c>
      <c r="E35" s="66">
        <v>141476</v>
      </c>
      <c r="F35" s="67">
        <v>143.03481346659501</v>
      </c>
      <c r="G35" s="66">
        <v>163627.0687</v>
      </c>
      <c r="H35" s="67">
        <v>23.671428149222901</v>
      </c>
      <c r="I35" s="66">
        <v>20719.950199999999</v>
      </c>
      <c r="J35" s="67">
        <v>10.2391564987904</v>
      </c>
      <c r="K35" s="66">
        <v>16744.798699999999</v>
      </c>
      <c r="L35" s="67">
        <v>10.233513826921</v>
      </c>
      <c r="M35" s="67">
        <v>0.23739619515402099</v>
      </c>
      <c r="N35" s="66">
        <v>2028155.8681000001</v>
      </c>
      <c r="O35" s="66">
        <v>33233924.8508</v>
      </c>
      <c r="P35" s="66">
        <v>16102</v>
      </c>
      <c r="Q35" s="66">
        <v>14631</v>
      </c>
      <c r="R35" s="67">
        <v>10.0539949422459</v>
      </c>
      <c r="S35" s="66">
        <v>12.567378754191999</v>
      </c>
      <c r="T35" s="66">
        <v>12.8990071697082</v>
      </c>
      <c r="U35" s="68">
        <v>-2.6388033813774299</v>
      </c>
    </row>
    <row r="36" spans="1:21" ht="12" customHeight="1" thickBot="1" x14ac:dyDescent="0.2">
      <c r="A36" s="49"/>
      <c r="B36" s="51" t="s">
        <v>37</v>
      </c>
      <c r="C36" s="52"/>
      <c r="D36" s="69"/>
      <c r="E36" s="66">
        <v>759235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49"/>
      <c r="B37" s="51" t="s">
        <v>38</v>
      </c>
      <c r="C37" s="52"/>
      <c r="D37" s="69"/>
      <c r="E37" s="66">
        <v>1065835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49"/>
      <c r="B38" s="51" t="s">
        <v>39</v>
      </c>
      <c r="C38" s="52"/>
      <c r="D38" s="69"/>
      <c r="E38" s="66">
        <v>606095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49"/>
      <c r="B39" s="51" t="s">
        <v>33</v>
      </c>
      <c r="C39" s="52"/>
      <c r="D39" s="66">
        <v>293033.3321</v>
      </c>
      <c r="E39" s="66">
        <v>392331</v>
      </c>
      <c r="F39" s="67">
        <v>74.690333442934701</v>
      </c>
      <c r="G39" s="66">
        <v>361701.28029999998</v>
      </c>
      <c r="H39" s="67">
        <v>-18.984712507250698</v>
      </c>
      <c r="I39" s="66">
        <v>16690.336800000001</v>
      </c>
      <c r="J39" s="67">
        <v>5.6957127301491699</v>
      </c>
      <c r="K39" s="66">
        <v>9307.9658999999992</v>
      </c>
      <c r="L39" s="67">
        <v>2.5733848363157201</v>
      </c>
      <c r="M39" s="67">
        <v>0.79312397352035802</v>
      </c>
      <c r="N39" s="66">
        <v>3263535.8193999999</v>
      </c>
      <c r="O39" s="66">
        <v>56001762.535400003</v>
      </c>
      <c r="P39" s="66">
        <v>474</v>
      </c>
      <c r="Q39" s="66">
        <v>422</v>
      </c>
      <c r="R39" s="67">
        <v>12.3222748815166</v>
      </c>
      <c r="S39" s="66">
        <v>618.21378080168802</v>
      </c>
      <c r="T39" s="66">
        <v>651.87345450237001</v>
      </c>
      <c r="U39" s="68">
        <v>-5.4446657039952502</v>
      </c>
    </row>
    <row r="40" spans="1:21" ht="12" thickBot="1" x14ac:dyDescent="0.2">
      <c r="A40" s="49"/>
      <c r="B40" s="51" t="s">
        <v>34</v>
      </c>
      <c r="C40" s="52"/>
      <c r="D40" s="66">
        <v>572814.97490000003</v>
      </c>
      <c r="E40" s="66">
        <v>585229</v>
      </c>
      <c r="F40" s="67">
        <v>97.878774787305503</v>
      </c>
      <c r="G40" s="66">
        <v>626821.41509999998</v>
      </c>
      <c r="H40" s="67">
        <v>-8.6159213611717593</v>
      </c>
      <c r="I40" s="66">
        <v>33920.173600000002</v>
      </c>
      <c r="J40" s="67">
        <v>5.9216632047585103</v>
      </c>
      <c r="K40" s="66">
        <v>31218.036</v>
      </c>
      <c r="L40" s="67">
        <v>4.9803716414219199</v>
      </c>
      <c r="M40" s="67">
        <v>8.6556937790705002E-2</v>
      </c>
      <c r="N40" s="66">
        <v>7583472.1070999997</v>
      </c>
      <c r="O40" s="66">
        <v>110676943.5976</v>
      </c>
      <c r="P40" s="66">
        <v>2841</v>
      </c>
      <c r="Q40" s="66">
        <v>3638</v>
      </c>
      <c r="R40" s="67">
        <v>-21.9076415612974</v>
      </c>
      <c r="S40" s="66">
        <v>201.62441918338601</v>
      </c>
      <c r="T40" s="66">
        <v>215.61278864760899</v>
      </c>
      <c r="U40" s="68">
        <v>-6.9378349710207399</v>
      </c>
    </row>
    <row r="41" spans="1:21" ht="12" thickBot="1" x14ac:dyDescent="0.2">
      <c r="A41" s="49"/>
      <c r="B41" s="51" t="s">
        <v>40</v>
      </c>
      <c r="C41" s="52"/>
      <c r="D41" s="69"/>
      <c r="E41" s="66">
        <v>179208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49"/>
      <c r="B42" s="51" t="s">
        <v>41</v>
      </c>
      <c r="C42" s="52"/>
      <c r="D42" s="69"/>
      <c r="E42" s="66">
        <v>119645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0"/>
      <c r="B44" s="51" t="s">
        <v>35</v>
      </c>
      <c r="C44" s="52"/>
      <c r="D44" s="71">
        <v>12377.5875</v>
      </c>
      <c r="E44" s="71">
        <v>0</v>
      </c>
      <c r="F44" s="72"/>
      <c r="G44" s="71">
        <v>61616.610699999997</v>
      </c>
      <c r="H44" s="73">
        <v>-79.911930631393801</v>
      </c>
      <c r="I44" s="71">
        <v>1546.3112000000001</v>
      </c>
      <c r="J44" s="73">
        <v>12.492831902824401</v>
      </c>
      <c r="K44" s="71">
        <v>9668.9995999999992</v>
      </c>
      <c r="L44" s="73">
        <v>15.6921964550705</v>
      </c>
      <c r="M44" s="73">
        <v>-0.84007536829353102</v>
      </c>
      <c r="N44" s="71">
        <v>245841.3867</v>
      </c>
      <c r="O44" s="71">
        <v>7146732.3273</v>
      </c>
      <c r="P44" s="71">
        <v>39</v>
      </c>
      <c r="Q44" s="71">
        <v>28</v>
      </c>
      <c r="R44" s="73">
        <v>39.285714285714299</v>
      </c>
      <c r="S44" s="71">
        <v>317.37403846153899</v>
      </c>
      <c r="T44" s="71">
        <v>228.20102857142899</v>
      </c>
      <c r="U44" s="74">
        <v>28.097134322130898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13:C13"/>
    <mergeCell ref="B14:C14"/>
    <mergeCell ref="B15:C15"/>
    <mergeCell ref="B16:C16"/>
    <mergeCell ref="B17:C17"/>
    <mergeCell ref="B43:C43"/>
    <mergeCell ref="B44:C44"/>
    <mergeCell ref="B37:C37"/>
    <mergeCell ref="B38:C38"/>
    <mergeCell ref="B39:C39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activeCell="I26" sqref="I2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93767</v>
      </c>
      <c r="D2" s="32">
        <v>862374.90438290604</v>
      </c>
      <c r="E2" s="32">
        <v>706077.92910085502</v>
      </c>
      <c r="F2" s="32">
        <v>156296.97528205099</v>
      </c>
      <c r="G2" s="32">
        <v>706077.92910085502</v>
      </c>
      <c r="H2" s="32">
        <v>0.18124017116881799</v>
      </c>
    </row>
    <row r="3" spans="1:8" ht="14.25" x14ac:dyDescent="0.2">
      <c r="A3" s="32">
        <v>2</v>
      </c>
      <c r="B3" s="33">
        <v>13</v>
      </c>
      <c r="C3" s="32">
        <v>15504.892</v>
      </c>
      <c r="D3" s="32">
        <v>143064.86645178901</v>
      </c>
      <c r="E3" s="32">
        <v>113059.74228674101</v>
      </c>
      <c r="F3" s="32">
        <v>30005.124165048001</v>
      </c>
      <c r="G3" s="32">
        <v>113059.74228674101</v>
      </c>
      <c r="H3" s="32">
        <v>0.20973090675032599</v>
      </c>
    </row>
    <row r="4" spans="1:8" ht="14.25" x14ac:dyDescent="0.2">
      <c r="A4" s="32">
        <v>3</v>
      </c>
      <c r="B4" s="33">
        <v>14</v>
      </c>
      <c r="C4" s="32">
        <v>143676</v>
      </c>
      <c r="D4" s="32">
        <v>227037.45308034201</v>
      </c>
      <c r="E4" s="32">
        <v>169614.61536837599</v>
      </c>
      <c r="F4" s="32">
        <v>57422.837711965803</v>
      </c>
      <c r="G4" s="32">
        <v>169614.61536837599</v>
      </c>
      <c r="H4" s="32">
        <v>0.25292231274126198</v>
      </c>
    </row>
    <row r="5" spans="1:8" ht="14.25" x14ac:dyDescent="0.2">
      <c r="A5" s="32">
        <v>4</v>
      </c>
      <c r="B5" s="33">
        <v>15</v>
      </c>
      <c r="C5" s="32">
        <v>6123</v>
      </c>
      <c r="D5" s="32">
        <v>83460.656504273502</v>
      </c>
      <c r="E5" s="32">
        <v>67734.764761538507</v>
      </c>
      <c r="F5" s="32">
        <v>15725.891742735001</v>
      </c>
      <c r="G5" s="32">
        <v>67734.764761538507</v>
      </c>
      <c r="H5" s="32">
        <v>0.18842281383120699</v>
      </c>
    </row>
    <row r="6" spans="1:8" ht="14.25" x14ac:dyDescent="0.2">
      <c r="A6" s="32">
        <v>5</v>
      </c>
      <c r="B6" s="33">
        <v>16</v>
      </c>
      <c r="C6" s="32">
        <v>5019</v>
      </c>
      <c r="D6" s="32">
        <v>242722.654308547</v>
      </c>
      <c r="E6" s="32">
        <v>204299.56684188001</v>
      </c>
      <c r="F6" s="32">
        <v>38423.0874666667</v>
      </c>
      <c r="G6" s="32">
        <v>204299.56684188001</v>
      </c>
      <c r="H6" s="32">
        <v>0.15830037610672901</v>
      </c>
    </row>
    <row r="7" spans="1:8" ht="14.25" x14ac:dyDescent="0.2">
      <c r="A7" s="32">
        <v>6</v>
      </c>
      <c r="B7" s="33">
        <v>17</v>
      </c>
      <c r="C7" s="32">
        <v>33147</v>
      </c>
      <c r="D7" s="32">
        <v>451804.74549658102</v>
      </c>
      <c r="E7" s="32">
        <v>369101.00671025598</v>
      </c>
      <c r="F7" s="32">
        <v>82703.7387863248</v>
      </c>
      <c r="G7" s="32">
        <v>369101.00671025598</v>
      </c>
      <c r="H7" s="32">
        <v>0.18305194801666999</v>
      </c>
    </row>
    <row r="8" spans="1:8" ht="14.25" x14ac:dyDescent="0.2">
      <c r="A8" s="32">
        <v>7</v>
      </c>
      <c r="B8" s="33">
        <v>18</v>
      </c>
      <c r="C8" s="32">
        <v>63530</v>
      </c>
      <c r="D8" s="32">
        <v>230005.26784102601</v>
      </c>
      <c r="E8" s="32">
        <v>197885.042874359</v>
      </c>
      <c r="F8" s="32">
        <v>32120.224966666701</v>
      </c>
      <c r="G8" s="32">
        <v>197885.042874359</v>
      </c>
      <c r="H8" s="32">
        <v>0.13964995353440099</v>
      </c>
    </row>
    <row r="9" spans="1:8" ht="14.25" x14ac:dyDescent="0.2">
      <c r="A9" s="32">
        <v>8</v>
      </c>
      <c r="B9" s="33">
        <v>19</v>
      </c>
      <c r="C9" s="32">
        <v>42118</v>
      </c>
      <c r="D9" s="32">
        <v>190155.909325641</v>
      </c>
      <c r="E9" s="32">
        <v>170024.411457265</v>
      </c>
      <c r="F9" s="32">
        <v>20131.4978683761</v>
      </c>
      <c r="G9" s="32">
        <v>170024.411457265</v>
      </c>
      <c r="H9" s="32">
        <v>0.10586837895161599</v>
      </c>
    </row>
    <row r="10" spans="1:8" ht="14.25" x14ac:dyDescent="0.2">
      <c r="A10" s="32">
        <v>9</v>
      </c>
      <c r="B10" s="33">
        <v>21</v>
      </c>
      <c r="C10" s="32">
        <v>378083</v>
      </c>
      <c r="D10" s="32">
        <v>1261820.1065</v>
      </c>
      <c r="E10" s="32">
        <v>1329460.5168999999</v>
      </c>
      <c r="F10" s="32">
        <v>-67640.410399999993</v>
      </c>
      <c r="G10" s="32">
        <v>1329460.5168999999</v>
      </c>
      <c r="H10" s="32">
        <v>-5.3605430799180197E-2</v>
      </c>
    </row>
    <row r="11" spans="1:8" ht="14.25" x14ac:dyDescent="0.2">
      <c r="A11" s="32">
        <v>10</v>
      </c>
      <c r="B11" s="33">
        <v>22</v>
      </c>
      <c r="C11" s="32">
        <v>46042</v>
      </c>
      <c r="D11" s="32">
        <v>552440.60530769196</v>
      </c>
      <c r="E11" s="32">
        <v>499589.31868461502</v>
      </c>
      <c r="F11" s="32">
        <v>52851.2866230769</v>
      </c>
      <c r="G11" s="32">
        <v>499589.31868461502</v>
      </c>
      <c r="H11" s="32">
        <v>9.5668721877604196E-2</v>
      </c>
    </row>
    <row r="12" spans="1:8" ht="14.25" x14ac:dyDescent="0.2">
      <c r="A12" s="32">
        <v>11</v>
      </c>
      <c r="B12" s="33">
        <v>23</v>
      </c>
      <c r="C12" s="32">
        <v>382323.929</v>
      </c>
      <c r="D12" s="32">
        <v>2495827.7812709399</v>
      </c>
      <c r="E12" s="32">
        <v>2167962.5176367499</v>
      </c>
      <c r="F12" s="32">
        <v>327865.26363418798</v>
      </c>
      <c r="G12" s="32">
        <v>2167962.5176367499</v>
      </c>
      <c r="H12" s="32">
        <v>0.13136533942547499</v>
      </c>
    </row>
    <row r="13" spans="1:8" ht="14.25" x14ac:dyDescent="0.2">
      <c r="A13" s="32">
        <v>12</v>
      </c>
      <c r="B13" s="33">
        <v>24</v>
      </c>
      <c r="C13" s="32">
        <v>26751.042000000001</v>
      </c>
      <c r="D13" s="32">
        <v>611647.82209487201</v>
      </c>
      <c r="E13" s="32">
        <v>566474.54624786298</v>
      </c>
      <c r="F13" s="32">
        <v>45173.275847008503</v>
      </c>
      <c r="G13" s="32">
        <v>566474.54624786298</v>
      </c>
      <c r="H13" s="32">
        <v>7.3855042420149106E-2</v>
      </c>
    </row>
    <row r="14" spans="1:8" ht="14.25" x14ac:dyDescent="0.2">
      <c r="A14" s="32">
        <v>13</v>
      </c>
      <c r="B14" s="33">
        <v>25</v>
      </c>
      <c r="C14" s="32">
        <v>105863</v>
      </c>
      <c r="D14" s="32">
        <v>1119263.9368</v>
      </c>
      <c r="E14" s="32">
        <v>1037432.1522</v>
      </c>
      <c r="F14" s="32">
        <v>81831.784599999999</v>
      </c>
      <c r="G14" s="32">
        <v>1037432.1522</v>
      </c>
      <c r="H14" s="32">
        <v>7.31121426407777E-2</v>
      </c>
    </row>
    <row r="15" spans="1:8" ht="14.25" x14ac:dyDescent="0.2">
      <c r="A15" s="32">
        <v>14</v>
      </c>
      <c r="B15" s="33">
        <v>26</v>
      </c>
      <c r="C15" s="32">
        <v>80237</v>
      </c>
      <c r="D15" s="32">
        <v>444637.61804895999</v>
      </c>
      <c r="E15" s="32">
        <v>389029.06926172</v>
      </c>
      <c r="F15" s="32">
        <v>55608.548787239997</v>
      </c>
      <c r="G15" s="32">
        <v>389029.06926172</v>
      </c>
      <c r="H15" s="32">
        <v>0.12506487649706</v>
      </c>
    </row>
    <row r="16" spans="1:8" ht="14.25" x14ac:dyDescent="0.2">
      <c r="A16" s="32">
        <v>15</v>
      </c>
      <c r="B16" s="33">
        <v>27</v>
      </c>
      <c r="C16" s="32">
        <v>235483.80300000001</v>
      </c>
      <c r="D16" s="32">
        <v>1544509.0954</v>
      </c>
      <c r="E16" s="32">
        <v>1363790.9240000001</v>
      </c>
      <c r="F16" s="32">
        <v>180718.17139999999</v>
      </c>
      <c r="G16" s="32">
        <v>1363790.9240000001</v>
      </c>
      <c r="H16" s="32">
        <v>0.117006867708472</v>
      </c>
    </row>
    <row r="17" spans="1:8" ht="14.25" x14ac:dyDescent="0.2">
      <c r="A17" s="32">
        <v>16</v>
      </c>
      <c r="B17" s="33">
        <v>29</v>
      </c>
      <c r="C17" s="32">
        <v>292565</v>
      </c>
      <c r="D17" s="32">
        <v>3451955.38202564</v>
      </c>
      <c r="E17" s="32">
        <v>3200200.5684786299</v>
      </c>
      <c r="F17" s="32">
        <v>251754.81354700899</v>
      </c>
      <c r="G17" s="32">
        <v>3200200.5684786299</v>
      </c>
      <c r="H17" s="32">
        <v>7.2931074039339502E-2</v>
      </c>
    </row>
    <row r="18" spans="1:8" ht="14.25" x14ac:dyDescent="0.2">
      <c r="A18" s="32">
        <v>17</v>
      </c>
      <c r="B18" s="33">
        <v>31</v>
      </c>
      <c r="C18" s="32">
        <v>44192.39</v>
      </c>
      <c r="D18" s="32">
        <v>367413.74804110901</v>
      </c>
      <c r="E18" s="32">
        <v>300066.183320223</v>
      </c>
      <c r="F18" s="32">
        <v>67347.564720886294</v>
      </c>
      <c r="G18" s="32">
        <v>300066.183320223</v>
      </c>
      <c r="H18" s="32">
        <v>0.183301700276471</v>
      </c>
    </row>
    <row r="19" spans="1:8" ht="14.25" x14ac:dyDescent="0.2">
      <c r="A19" s="32">
        <v>18</v>
      </c>
      <c r="B19" s="33">
        <v>32</v>
      </c>
      <c r="C19" s="32">
        <v>17690.045999999998</v>
      </c>
      <c r="D19" s="32">
        <v>295745.470740708</v>
      </c>
      <c r="E19" s="32">
        <v>273034.12438841601</v>
      </c>
      <c r="F19" s="32">
        <v>22711.346352291599</v>
      </c>
      <c r="G19" s="32">
        <v>273034.12438841601</v>
      </c>
      <c r="H19" s="32">
        <v>7.6793555943257499E-2</v>
      </c>
    </row>
    <row r="20" spans="1:8" ht="14.25" x14ac:dyDescent="0.2">
      <c r="A20" s="32">
        <v>19</v>
      </c>
      <c r="B20" s="33">
        <v>33</v>
      </c>
      <c r="C20" s="32">
        <v>69231.03</v>
      </c>
      <c r="D20" s="32">
        <v>739848.56439711805</v>
      </c>
      <c r="E20" s="32">
        <v>591129.49180211104</v>
      </c>
      <c r="F20" s="32">
        <v>148719.07259500699</v>
      </c>
      <c r="G20" s="32">
        <v>591129.49180211104</v>
      </c>
      <c r="H20" s="32">
        <v>0.20101285553780099</v>
      </c>
    </row>
    <row r="21" spans="1:8" ht="14.25" x14ac:dyDescent="0.2">
      <c r="A21" s="32">
        <v>20</v>
      </c>
      <c r="B21" s="33">
        <v>34</v>
      </c>
      <c r="C21" s="32">
        <v>60210.131999999998</v>
      </c>
      <c r="D21" s="32">
        <v>338528.41068609798</v>
      </c>
      <c r="E21" s="32">
        <v>230082.481706747</v>
      </c>
      <c r="F21" s="32">
        <v>108445.928979351</v>
      </c>
      <c r="G21" s="32">
        <v>230082.481706747</v>
      </c>
      <c r="H21" s="32">
        <v>0.32034513369073903</v>
      </c>
    </row>
    <row r="22" spans="1:8" ht="14.25" x14ac:dyDescent="0.2">
      <c r="A22" s="32">
        <v>21</v>
      </c>
      <c r="B22" s="33">
        <v>35</v>
      </c>
      <c r="C22" s="32">
        <v>42561.216</v>
      </c>
      <c r="D22" s="32">
        <v>985248.91652212397</v>
      </c>
      <c r="E22" s="32">
        <v>922127.99142123898</v>
      </c>
      <c r="F22" s="32">
        <v>63120.925100884997</v>
      </c>
      <c r="G22" s="32">
        <v>922127.99142123898</v>
      </c>
      <c r="H22" s="32">
        <v>6.4065967536100901E-2</v>
      </c>
    </row>
    <row r="23" spans="1:8" ht="14.25" x14ac:dyDescent="0.2">
      <c r="A23" s="32">
        <v>22</v>
      </c>
      <c r="B23" s="33">
        <v>36</v>
      </c>
      <c r="C23" s="32">
        <v>128478.90399999999</v>
      </c>
      <c r="D23" s="32">
        <v>550833.80253185797</v>
      </c>
      <c r="E23" s="32">
        <v>472104.91305283603</v>
      </c>
      <c r="F23" s="32">
        <v>78728.889479022793</v>
      </c>
      <c r="G23" s="32">
        <v>472104.91305283603</v>
      </c>
      <c r="H23" s="32">
        <v>0.142926757793644</v>
      </c>
    </row>
    <row r="24" spans="1:8" ht="14.25" x14ac:dyDescent="0.2">
      <c r="A24" s="32">
        <v>23</v>
      </c>
      <c r="B24" s="33">
        <v>37</v>
      </c>
      <c r="C24" s="32">
        <v>177704.992</v>
      </c>
      <c r="D24" s="32">
        <v>1363853.65342743</v>
      </c>
      <c r="E24" s="32">
        <v>1206016.5335987301</v>
      </c>
      <c r="F24" s="32">
        <v>157837.11982870699</v>
      </c>
      <c r="G24" s="32">
        <v>1206016.5335987301</v>
      </c>
      <c r="H24" s="32">
        <v>0.115728780307223</v>
      </c>
    </row>
    <row r="25" spans="1:8" ht="14.25" x14ac:dyDescent="0.2">
      <c r="A25" s="32">
        <v>24</v>
      </c>
      <c r="B25" s="33">
        <v>38</v>
      </c>
      <c r="C25" s="32">
        <v>176018.682</v>
      </c>
      <c r="D25" s="32">
        <v>860892.39978761098</v>
      </c>
      <c r="E25" s="32">
        <v>821156.41780884995</v>
      </c>
      <c r="F25" s="32">
        <v>39735.981978761098</v>
      </c>
      <c r="G25" s="32">
        <v>821156.41780884995</v>
      </c>
      <c r="H25" s="32">
        <v>4.6156734556565097E-2</v>
      </c>
    </row>
    <row r="26" spans="1:8" ht="14.25" x14ac:dyDescent="0.2">
      <c r="A26" s="32">
        <v>25</v>
      </c>
      <c r="B26" s="33">
        <v>39</v>
      </c>
      <c r="C26" s="32">
        <v>119287.595</v>
      </c>
      <c r="D26" s="32">
        <v>161648.01938530401</v>
      </c>
      <c r="E26" s="32">
        <v>120900.51988063801</v>
      </c>
      <c r="F26" s="32">
        <v>40747.4995046654</v>
      </c>
      <c r="G26" s="32">
        <v>120900.51988063801</v>
      </c>
      <c r="H26" s="32">
        <v>0.25207546408310599</v>
      </c>
    </row>
    <row r="27" spans="1:8" ht="14.25" x14ac:dyDescent="0.2">
      <c r="A27" s="32">
        <v>26</v>
      </c>
      <c r="B27" s="33">
        <v>42</v>
      </c>
      <c r="C27" s="32">
        <v>12688.016</v>
      </c>
      <c r="D27" s="32">
        <v>202359.9325</v>
      </c>
      <c r="E27" s="32">
        <v>181639.97560000001</v>
      </c>
      <c r="F27" s="32">
        <v>20719.956900000001</v>
      </c>
      <c r="G27" s="32">
        <v>181639.97560000001</v>
      </c>
      <c r="H27" s="32">
        <v>0.102391598198423</v>
      </c>
    </row>
    <row r="28" spans="1:8" ht="14.25" x14ac:dyDescent="0.2">
      <c r="A28" s="32">
        <v>27</v>
      </c>
      <c r="B28" s="33">
        <v>75</v>
      </c>
      <c r="C28" s="32">
        <v>68</v>
      </c>
      <c r="D28" s="32">
        <v>293033.33333333302</v>
      </c>
      <c r="E28" s="32">
        <v>276342.99572649598</v>
      </c>
      <c r="F28" s="32">
        <v>16690.337606837598</v>
      </c>
      <c r="G28" s="32">
        <v>276342.99572649598</v>
      </c>
      <c r="H28" s="32">
        <v>5.6957129815166402E-2</v>
      </c>
    </row>
    <row r="29" spans="1:8" ht="14.25" x14ac:dyDescent="0.2">
      <c r="A29" s="32">
        <v>28</v>
      </c>
      <c r="B29" s="33">
        <v>76</v>
      </c>
      <c r="C29" s="32">
        <v>2082</v>
      </c>
      <c r="D29" s="32">
        <v>572814.96479743603</v>
      </c>
      <c r="E29" s="32">
        <v>538894.79731367505</v>
      </c>
      <c r="F29" s="32">
        <v>33920.167483760699</v>
      </c>
      <c r="G29" s="32">
        <v>538894.79731367505</v>
      </c>
      <c r="H29" s="32">
        <v>5.9216622414457798E-2</v>
      </c>
    </row>
    <row r="30" spans="1:8" ht="14.25" x14ac:dyDescent="0.2">
      <c r="A30" s="32">
        <v>29</v>
      </c>
      <c r="B30" s="33">
        <v>99</v>
      </c>
      <c r="C30" s="32">
        <v>41</v>
      </c>
      <c r="D30" s="32">
        <v>12377.587625746901</v>
      </c>
      <c r="E30" s="32">
        <v>10831.276212086799</v>
      </c>
      <c r="F30" s="32">
        <v>1546.31141366009</v>
      </c>
      <c r="G30" s="32">
        <v>10831.276212086799</v>
      </c>
      <c r="H30" s="32">
        <v>0.124928335020919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2014-07-14T01:03:16Z</dcterms:modified>
</cp:coreProperties>
</file>