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<sst xmlns="http://schemas.openxmlformats.org/spreadsheetml/2006/main" count="116" uniqueCount="73">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</sst>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16584729.161499999</v>
      </c>
      <c r="F3" s="25">
        <f>RA!I7</f>
        <v>1731063.68</v>
      </c>
      <c r="G3" s="16">
        <f>E3-F3</f>
        <v>14853665.4815</v>
      </c>
      <c r="H3" s="27">
        <f>RA!J7</f>
        <v>10.4376964082025</v>
      </c>
      <c r="I3" s="20">
        <f>SUM(I4:I40)</f>
        <v>16584733.101076685</v>
      </c>
      <c r="J3" s="21">
        <f>SUM(J4:J40)</f>
        <v>14853665.198096197</v>
      </c>
      <c r="K3" s="22">
        <f>E3-I3</f>
        <v>-3.9395766854286194</v>
      </c>
      <c r="L3" s="22">
        <f>G3-J3</f>
        <v>0.28340380266308784</v>
      </c>
    </row>
    <row r="4" spans="1:12" x14ac:dyDescent="0.15">
      <c r="A4" s="39">
        <f>RA!A8</f>
        <v>41834</v>
      </c>
      <c r="B4" s="12">
        <v>12</v>
      </c>
      <c r="C4" s="36" t="s">
        <v>6</v>
      </c>
      <c r="D4" s="36"/>
      <c r="E4" s="15">
        <f>VLOOKUP(C4,RA!B8:D39,3,0)</f>
        <v>677015.30149999994</v>
      </c>
      <c r="F4" s="25">
        <f>VLOOKUP(C4,RA!B8:I43,8,0)</f>
        <v>126230.929</v>
      </c>
      <c r="G4" s="16">
        <f t="shared" ref="G4:G40" si="0">E4-F4</f>
        <v>550784.37249999994</v>
      </c>
      <c r="H4" s="27">
        <f>RA!J8</f>
        <v>18.645210635612202</v>
      </c>
      <c r="I4" s="20">
        <f>VLOOKUP(B4,RMS!B:D,3,FALSE)</f>
        <v>677015.69805726502</v>
      </c>
      <c r="J4" s="21">
        <f>VLOOKUP(B4,RMS!B:E,4,FALSE)</f>
        <v>550784.38037863199</v>
      </c>
      <c r="K4" s="22">
        <f t="shared" ref="K4:K40" si="1">E4-I4</f>
        <v>-0.3965572650777176</v>
      </c>
      <c r="L4" s="22">
        <f t="shared" ref="L4:L40" si="2">G4-J4</f>
        <v>-7.8786320518702269E-3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112516.359</v>
      </c>
      <c r="F5" s="25">
        <f>VLOOKUP(C5,RA!B9:I44,8,0)</f>
        <v>24063.348699999999</v>
      </c>
      <c r="G5" s="16">
        <f t="shared" si="0"/>
        <v>88453.010299999994</v>
      </c>
      <c r="H5" s="27">
        <f>RA!J9</f>
        <v>21.3865334017785</v>
      </c>
      <c r="I5" s="20">
        <f>VLOOKUP(B5,RMS!B:D,3,FALSE)</f>
        <v>112516.377137478</v>
      </c>
      <c r="J5" s="21">
        <f>VLOOKUP(B5,RMS!B:E,4,FALSE)</f>
        <v>88452.998844141897</v>
      </c>
      <c r="K5" s="22">
        <f t="shared" si="1"/>
        <v>-1.8137478007702157E-2</v>
      </c>
      <c r="L5" s="22">
        <f t="shared" si="2"/>
        <v>1.1455858097178861E-2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171437.11780000001</v>
      </c>
      <c r="F6" s="25">
        <f>VLOOKUP(C6,RA!B10:I45,8,0)</f>
        <v>44520.495300000002</v>
      </c>
      <c r="G6" s="16">
        <f t="shared" si="0"/>
        <v>126916.6225</v>
      </c>
      <c r="H6" s="27">
        <f>RA!J10</f>
        <v>25.968994271087801</v>
      </c>
      <c r="I6" s="20">
        <f>VLOOKUP(B6,RMS!B:D,3,FALSE)</f>
        <v>171439.301640171</v>
      </c>
      <c r="J6" s="21">
        <f>VLOOKUP(B6,RMS!B:E,4,FALSE)</f>
        <v>126916.62220854701</v>
      </c>
      <c r="K6" s="22">
        <f t="shared" si="1"/>
        <v>-2.1838401709974278</v>
      </c>
      <c r="L6" s="22">
        <f t="shared" si="2"/>
        <v>2.9145299049559981E-4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59008.551599999999</v>
      </c>
      <c r="F7" s="25">
        <f>VLOOKUP(C7,RA!B11:I46,8,0)</f>
        <v>11680.7544</v>
      </c>
      <c r="G7" s="16">
        <f t="shared" si="0"/>
        <v>47327.797200000001</v>
      </c>
      <c r="H7" s="27">
        <f>RA!J11</f>
        <v>19.795019676436201</v>
      </c>
      <c r="I7" s="20">
        <f>VLOOKUP(B7,RMS!B:D,3,FALSE)</f>
        <v>59008.582362393201</v>
      </c>
      <c r="J7" s="21">
        <f>VLOOKUP(B7,RMS!B:E,4,FALSE)</f>
        <v>47327.797235042701</v>
      </c>
      <c r="K7" s="22">
        <f t="shared" si="1"/>
        <v>-3.0762393202167004E-2</v>
      </c>
      <c r="L7" s="22">
        <f t="shared" si="2"/>
        <v>-3.504269989207387E-5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176546.36910000001</v>
      </c>
      <c r="F8" s="25">
        <f>VLOOKUP(C8,RA!B12:I47,8,0)</f>
        <v>26897.232100000001</v>
      </c>
      <c r="G8" s="16">
        <f t="shared" si="0"/>
        <v>149649.13700000002</v>
      </c>
      <c r="H8" s="27">
        <f>RA!J12</f>
        <v>15.2352224727798</v>
      </c>
      <c r="I8" s="20">
        <f>VLOOKUP(B8,RMS!B:D,3,FALSE)</f>
        <v>176546.37480598301</v>
      </c>
      <c r="J8" s="21">
        <f>VLOOKUP(B8,RMS!B:E,4,FALSE)</f>
        <v>149649.13491453</v>
      </c>
      <c r="K8" s="22">
        <f t="shared" si="1"/>
        <v>-5.7059829996433109E-3</v>
      </c>
      <c r="L8" s="22">
        <f t="shared" si="2"/>
        <v>2.0854700123891234E-3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342316.30550000002</v>
      </c>
      <c r="F9" s="25">
        <f>VLOOKUP(C9,RA!B13:I48,8,0)</f>
        <v>69807.937000000005</v>
      </c>
      <c r="G9" s="16">
        <f t="shared" si="0"/>
        <v>272508.36849999998</v>
      </c>
      <c r="H9" s="27">
        <f>RA!J13</f>
        <v>20.392816783306898</v>
      </c>
      <c r="I9" s="20">
        <f>VLOOKUP(B9,RMS!B:D,3,FALSE)</f>
        <v>342316.45439914498</v>
      </c>
      <c r="J9" s="21">
        <f>VLOOKUP(B9,RMS!B:E,4,FALSE)</f>
        <v>272508.36856153799</v>
      </c>
      <c r="K9" s="22">
        <f t="shared" si="1"/>
        <v>-0.14889914495870471</v>
      </c>
      <c r="L9" s="22">
        <f t="shared" si="2"/>
        <v>-6.1538012232631445E-5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180572.78899999999</v>
      </c>
      <c r="F10" s="25">
        <f>VLOOKUP(C10,RA!B14:I49,8,0)</f>
        <v>26537.504700000001</v>
      </c>
      <c r="G10" s="16">
        <f t="shared" si="0"/>
        <v>154035.2843</v>
      </c>
      <c r="H10" s="27">
        <f>RA!J14</f>
        <v>14.6962921971593</v>
      </c>
      <c r="I10" s="20">
        <f>VLOOKUP(B10,RMS!B:D,3,FALSE)</f>
        <v>180572.79521538501</v>
      </c>
      <c r="J10" s="21">
        <f>VLOOKUP(B10,RMS!B:E,4,FALSE)</f>
        <v>154035.28071367499</v>
      </c>
      <c r="K10" s="22">
        <f t="shared" si="1"/>
        <v>-6.2153850158210844E-3</v>
      </c>
      <c r="L10" s="22">
        <f t="shared" si="2"/>
        <v>3.586325008654967E-3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137827.9056</v>
      </c>
      <c r="F11" s="25">
        <f>VLOOKUP(C11,RA!B15:I50,8,0)</f>
        <v>18775.340899999999</v>
      </c>
      <c r="G11" s="16">
        <f t="shared" si="0"/>
        <v>119052.5647</v>
      </c>
      <c r="H11" s="27">
        <f>RA!J15</f>
        <v>13.622307339189501</v>
      </c>
      <c r="I11" s="20">
        <f>VLOOKUP(B11,RMS!B:D,3,FALSE)</f>
        <v>137827.95090598299</v>
      </c>
      <c r="J11" s="21">
        <f>VLOOKUP(B11,RMS!B:E,4,FALSE)</f>
        <v>119052.563081197</v>
      </c>
      <c r="K11" s="22">
        <f t="shared" si="1"/>
        <v>-4.5305982988793403E-2</v>
      </c>
      <c r="L11" s="22">
        <f t="shared" si="2"/>
        <v>1.6188029985642061E-3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1036358.7223</v>
      </c>
      <c r="F12" s="25">
        <f>VLOOKUP(C12,RA!B16:I51,8,0)</f>
        <v>-70482.445099999997</v>
      </c>
      <c r="G12" s="16">
        <f t="shared" si="0"/>
        <v>1106841.1673999999</v>
      </c>
      <c r="H12" s="27">
        <f>RA!J16</f>
        <v>-6.8009699328411797</v>
      </c>
      <c r="I12" s="20">
        <f>VLOOKUP(B12,RMS!B:D,3,FALSE)</f>
        <v>1036358.6478</v>
      </c>
      <c r="J12" s="21">
        <f>VLOOKUP(B12,RMS!B:E,4,FALSE)</f>
        <v>1106841.1673999999</v>
      </c>
      <c r="K12" s="22">
        <f t="shared" si="1"/>
        <v>7.4499999987892807E-2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456903.92340000003</v>
      </c>
      <c r="F13" s="25">
        <f>VLOOKUP(C13,RA!B17:I52,8,0)</f>
        <v>51606.673499999997</v>
      </c>
      <c r="G13" s="16">
        <f t="shared" si="0"/>
        <v>405297.24990000005</v>
      </c>
      <c r="H13" s="27">
        <f>RA!J17</f>
        <v>11.2948632867879</v>
      </c>
      <c r="I13" s="20">
        <f>VLOOKUP(B13,RMS!B:D,3,FALSE)</f>
        <v>456903.98868717899</v>
      </c>
      <c r="J13" s="21">
        <f>VLOOKUP(B13,RMS!B:E,4,FALSE)</f>
        <v>405297.250025641</v>
      </c>
      <c r="K13" s="22">
        <f t="shared" si="1"/>
        <v>-6.5287178964354098E-2</v>
      </c>
      <c r="L13" s="22">
        <f t="shared" si="2"/>
        <v>-1.2564094504341483E-4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2027957.1095</v>
      </c>
      <c r="F14" s="25">
        <f>VLOOKUP(C14,RA!B18:I53,8,0)</f>
        <v>278384.90370000002</v>
      </c>
      <c r="G14" s="16">
        <f t="shared" si="0"/>
        <v>1749572.2058000001</v>
      </c>
      <c r="H14" s="27">
        <f>RA!J18</f>
        <v>13.727356579481</v>
      </c>
      <c r="I14" s="20">
        <f>VLOOKUP(B14,RMS!B:D,3,FALSE)</f>
        <v>2027957.51569915</v>
      </c>
      <c r="J14" s="21">
        <f>VLOOKUP(B14,RMS!B:E,4,FALSE)</f>
        <v>1749572.1801897399</v>
      </c>
      <c r="K14" s="22">
        <f t="shared" si="1"/>
        <v>-0.40619915002025664</v>
      </c>
      <c r="L14" s="22">
        <f t="shared" si="2"/>
        <v>2.561026019975543E-2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518154.94939999998</v>
      </c>
      <c r="F15" s="25">
        <f>VLOOKUP(C15,RA!B19:I54,8,0)</f>
        <v>40527.838600000003</v>
      </c>
      <c r="G15" s="16">
        <f t="shared" si="0"/>
        <v>477627.11079999997</v>
      </c>
      <c r="H15" s="27">
        <f>RA!J19</f>
        <v>7.8215673992749499</v>
      </c>
      <c r="I15" s="20">
        <f>VLOOKUP(B15,RMS!B:D,3,FALSE)</f>
        <v>518154.96134444402</v>
      </c>
      <c r="J15" s="21">
        <f>VLOOKUP(B15,RMS!B:E,4,FALSE)</f>
        <v>477627.11206581199</v>
      </c>
      <c r="K15" s="22">
        <f t="shared" si="1"/>
        <v>-1.1944444035179913E-2</v>
      </c>
      <c r="L15" s="22">
        <f t="shared" si="2"/>
        <v>-1.2658120249398053E-3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899189.3602</v>
      </c>
      <c r="F16" s="25">
        <f>VLOOKUP(C16,RA!B20:I55,8,0)</f>
        <v>70648.927599999995</v>
      </c>
      <c r="G16" s="16">
        <f t="shared" si="0"/>
        <v>828540.43259999994</v>
      </c>
      <c r="H16" s="27">
        <f>RA!J20</f>
        <v>7.8569576917909796</v>
      </c>
      <c r="I16" s="20">
        <f>VLOOKUP(B16,RMS!B:D,3,FALSE)</f>
        <v>899189.31220000004</v>
      </c>
      <c r="J16" s="21">
        <f>VLOOKUP(B16,RMS!B:E,4,FALSE)</f>
        <v>828540.43259999994</v>
      </c>
      <c r="K16" s="22">
        <f t="shared" si="1"/>
        <v>4.7999999951571226E-2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359769.4241</v>
      </c>
      <c r="F17" s="25">
        <f>VLOOKUP(C17,RA!B21:I56,8,0)</f>
        <v>45923.900900000001</v>
      </c>
      <c r="G17" s="16">
        <f t="shared" si="0"/>
        <v>313845.5232</v>
      </c>
      <c r="H17" s="27">
        <f>RA!J21</f>
        <v>12.764814857428</v>
      </c>
      <c r="I17" s="20">
        <f>VLOOKUP(B17,RMS!B:D,3,FALSE)</f>
        <v>359769.16357530397</v>
      </c>
      <c r="J17" s="21">
        <f>VLOOKUP(B17,RMS!B:E,4,FALSE)</f>
        <v>313845.52315647801</v>
      </c>
      <c r="K17" s="22">
        <f t="shared" si="1"/>
        <v>0.26052469603018835</v>
      </c>
      <c r="L17" s="22">
        <f t="shared" si="2"/>
        <v>4.3521984480321407E-5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1233241.1995000001</v>
      </c>
      <c r="F18" s="25">
        <f>VLOOKUP(C18,RA!B22:I57,8,0)</f>
        <v>122388.09299999999</v>
      </c>
      <c r="G18" s="16">
        <f t="shared" si="0"/>
        <v>1110853.1065000002</v>
      </c>
      <c r="H18" s="27">
        <f>RA!J22</f>
        <v>9.9241002530259692</v>
      </c>
      <c r="I18" s="20">
        <f>VLOOKUP(B18,RMS!B:D,3,FALSE)</f>
        <v>1233241.4835999999</v>
      </c>
      <c r="J18" s="21">
        <f>VLOOKUP(B18,RMS!B:E,4,FALSE)</f>
        <v>1110853.1043</v>
      </c>
      <c r="K18" s="22">
        <f t="shared" si="1"/>
        <v>-0.2840999998152256</v>
      </c>
      <c r="L18" s="22">
        <f t="shared" si="2"/>
        <v>2.2000002209097147E-3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2731057.48</v>
      </c>
      <c r="F19" s="25">
        <f>VLOOKUP(C19,RA!B23:I58,8,0)</f>
        <v>168434.77480000001</v>
      </c>
      <c r="G19" s="16">
        <f t="shared" si="0"/>
        <v>2562622.7051999997</v>
      </c>
      <c r="H19" s="27">
        <f>RA!J23</f>
        <v>6.1673830021329303</v>
      </c>
      <c r="I19" s="20">
        <f>VLOOKUP(B19,RMS!B:D,3,FALSE)</f>
        <v>2731058.3734196601</v>
      </c>
      <c r="J19" s="21">
        <f>VLOOKUP(B19,RMS!B:E,4,FALSE)</f>
        <v>2562622.7412538501</v>
      </c>
      <c r="K19" s="22">
        <f t="shared" si="1"/>
        <v>-0.89341966016218066</v>
      </c>
      <c r="L19" s="22">
        <f t="shared" si="2"/>
        <v>-3.6053850315511227E-2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281698.29450000002</v>
      </c>
      <c r="F20" s="25">
        <f>VLOOKUP(C20,RA!B24:I59,8,0)</f>
        <v>54147.6702</v>
      </c>
      <c r="G20" s="16">
        <f t="shared" si="0"/>
        <v>227550.62430000002</v>
      </c>
      <c r="H20" s="27">
        <f>RA!J24</f>
        <v>19.221866534942802</v>
      </c>
      <c r="I20" s="20">
        <f>VLOOKUP(B20,RMS!B:D,3,FALSE)</f>
        <v>281698.280986075</v>
      </c>
      <c r="J20" s="21">
        <f>VLOOKUP(B20,RMS!B:E,4,FALSE)</f>
        <v>227550.614454353</v>
      </c>
      <c r="K20" s="22">
        <f t="shared" si="1"/>
        <v>1.3513925019651651E-2</v>
      </c>
      <c r="L20" s="22">
        <f t="shared" si="2"/>
        <v>9.8456470295786858E-3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222066.57</v>
      </c>
      <c r="F21" s="25">
        <f>VLOOKUP(C21,RA!B25:I60,8,0)</f>
        <v>20034.571199999998</v>
      </c>
      <c r="G21" s="16">
        <f t="shared" si="0"/>
        <v>202031.9988</v>
      </c>
      <c r="H21" s="27">
        <f>RA!J25</f>
        <v>9.0218762779107209</v>
      </c>
      <c r="I21" s="20">
        <f>VLOOKUP(B21,RMS!B:D,3,FALSE)</f>
        <v>222066.57080699599</v>
      </c>
      <c r="J21" s="21">
        <f>VLOOKUP(B21,RMS!B:E,4,FALSE)</f>
        <v>202031.99888525601</v>
      </c>
      <c r="K21" s="22">
        <f t="shared" si="1"/>
        <v>-8.0699598765932024E-4</v>
      </c>
      <c r="L21" s="22">
        <f t="shared" si="2"/>
        <v>-8.5256004240363836E-5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703664.37100000004</v>
      </c>
      <c r="F22" s="25">
        <f>VLOOKUP(C22,RA!B26:I61,8,0)</f>
        <v>122147.02899999999</v>
      </c>
      <c r="G22" s="16">
        <f t="shared" si="0"/>
        <v>581517.34200000006</v>
      </c>
      <c r="H22" s="27">
        <f>RA!J26</f>
        <v>17.358705944769198</v>
      </c>
      <c r="I22" s="20">
        <f>VLOOKUP(B22,RMS!B:D,3,FALSE)</f>
        <v>703664.37458568194</v>
      </c>
      <c r="J22" s="21">
        <f>VLOOKUP(B22,RMS!B:E,4,FALSE)</f>
        <v>581517.31115129404</v>
      </c>
      <c r="K22" s="22">
        <f t="shared" si="1"/>
        <v>-3.5856819013133645E-3</v>
      </c>
      <c r="L22" s="22">
        <f t="shared" si="2"/>
        <v>3.0848706024698913E-2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301207.08649999998</v>
      </c>
      <c r="F23" s="25">
        <f>VLOOKUP(C23,RA!B27:I62,8,0)</f>
        <v>91395.483300000007</v>
      </c>
      <c r="G23" s="16">
        <f t="shared" si="0"/>
        <v>209811.60319999995</v>
      </c>
      <c r="H23" s="27">
        <f>RA!J27</f>
        <v>30.343072057834899</v>
      </c>
      <c r="I23" s="20">
        <f>VLOOKUP(B23,RMS!B:D,3,FALSE)</f>
        <v>301207.027666084</v>
      </c>
      <c r="J23" s="21">
        <f>VLOOKUP(B23,RMS!B:E,4,FALSE)</f>
        <v>209811.61161177</v>
      </c>
      <c r="K23" s="22">
        <f t="shared" si="1"/>
        <v>5.8833915973082185E-2</v>
      </c>
      <c r="L23" s="22">
        <f t="shared" si="2"/>
        <v>-8.411770046222955E-3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795657.43169999996</v>
      </c>
      <c r="F24" s="25">
        <f>VLOOKUP(C24,RA!B28:I63,8,0)</f>
        <v>52491.400800000003</v>
      </c>
      <c r="G24" s="16">
        <f t="shared" si="0"/>
        <v>743166.0308999999</v>
      </c>
      <c r="H24" s="27">
        <f>RA!J28</f>
        <v>6.5972362864564698</v>
      </c>
      <c r="I24" s="20">
        <f>VLOOKUP(B24,RMS!B:D,3,FALSE)</f>
        <v>795657.43191150401</v>
      </c>
      <c r="J24" s="21">
        <f>VLOOKUP(B24,RMS!B:E,4,FALSE)</f>
        <v>743166.01657964604</v>
      </c>
      <c r="K24" s="22">
        <f t="shared" si="1"/>
        <v>-2.1150405518710613E-4</v>
      </c>
      <c r="L24" s="22">
        <f t="shared" si="2"/>
        <v>1.4320353860966861E-2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477857.97700000001</v>
      </c>
      <c r="F25" s="25">
        <f>VLOOKUP(C25,RA!B29:I64,8,0)</f>
        <v>75312.090200000006</v>
      </c>
      <c r="G25" s="16">
        <f t="shared" si="0"/>
        <v>402545.88679999998</v>
      </c>
      <c r="H25" s="27">
        <f>RA!J29</f>
        <v>15.760350109212499</v>
      </c>
      <c r="I25" s="20">
        <f>VLOOKUP(B25,RMS!B:D,3,FALSE)</f>
        <v>477857.97671327402</v>
      </c>
      <c r="J25" s="21">
        <f>VLOOKUP(B25,RMS!B:E,4,FALSE)</f>
        <v>402545.93325428298</v>
      </c>
      <c r="K25" s="22">
        <f t="shared" si="1"/>
        <v>2.867259900085628E-4</v>
      </c>
      <c r="L25" s="22">
        <f t="shared" si="2"/>
        <v>-4.6454283001367003E-2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1038318.5984</v>
      </c>
      <c r="F26" s="25">
        <f>VLOOKUP(C26,RA!B30:I65,8,0)</f>
        <v>140242.1894</v>
      </c>
      <c r="G26" s="16">
        <f t="shared" si="0"/>
        <v>898076.40899999999</v>
      </c>
      <c r="H26" s="27">
        <f>RA!J30</f>
        <v>13.506662561578599</v>
      </c>
      <c r="I26" s="20">
        <f>VLOOKUP(B26,RMS!B:D,3,FALSE)</f>
        <v>1038318.56499823</v>
      </c>
      <c r="J26" s="21">
        <f>VLOOKUP(B26,RMS!B:E,4,FALSE)</f>
        <v>898076.40942596097</v>
      </c>
      <c r="K26" s="22">
        <f t="shared" si="1"/>
        <v>3.3401770051568747E-2</v>
      </c>
      <c r="L26" s="22">
        <f t="shared" si="2"/>
        <v>-4.2596098501235247E-4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727777.15379999997</v>
      </c>
      <c r="F27" s="25">
        <f>VLOOKUP(C27,RA!B31:I66,8,0)</f>
        <v>28425.7281</v>
      </c>
      <c r="G27" s="16">
        <f t="shared" si="0"/>
        <v>699351.42570000002</v>
      </c>
      <c r="H27" s="27">
        <f>RA!J31</f>
        <v>3.90582858387056</v>
      </c>
      <c r="I27" s="20">
        <f>VLOOKUP(B27,RMS!B:D,3,FALSE)</f>
        <v>727777.17330000002</v>
      </c>
      <c r="J27" s="21">
        <f>VLOOKUP(B27,RMS!B:E,4,FALSE)</f>
        <v>699351.14969999995</v>
      </c>
      <c r="K27" s="22">
        <f t="shared" si="1"/>
        <v>-1.9500000053085387E-2</v>
      </c>
      <c r="L27" s="22">
        <f t="shared" si="2"/>
        <v>0.27600000007078052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142911.80480000001</v>
      </c>
      <c r="F28" s="25">
        <f>VLOOKUP(C28,RA!B32:I67,8,0)</f>
        <v>36805.883999999998</v>
      </c>
      <c r="G28" s="16">
        <f t="shared" si="0"/>
        <v>106105.92080000002</v>
      </c>
      <c r="H28" s="27">
        <f>RA!J32</f>
        <v>25.7542643531152</v>
      </c>
      <c r="I28" s="20">
        <f>VLOOKUP(B28,RMS!B:D,3,FALSE)</f>
        <v>142911.71739909999</v>
      </c>
      <c r="J28" s="21">
        <f>VLOOKUP(B28,RMS!B:E,4,FALSE)</f>
        <v>106105.90631037101</v>
      </c>
      <c r="K28" s="22">
        <f t="shared" si="1"/>
        <v>8.7400900025386363E-2</v>
      </c>
      <c r="L28" s="22">
        <f t="shared" si="2"/>
        <v>1.4489629014860839E-2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161244.63800000001</v>
      </c>
      <c r="F31" s="25">
        <f>VLOOKUP(C31,RA!B35:I70,8,0)</f>
        <v>16851.160100000001</v>
      </c>
      <c r="G31" s="16">
        <f t="shared" si="0"/>
        <v>144393.4779</v>
      </c>
      <c r="H31" s="27">
        <f>RA!J35</f>
        <v>10.4506793584045</v>
      </c>
      <c r="I31" s="20">
        <f>VLOOKUP(B31,RMS!B:D,3,FALSE)</f>
        <v>161244.6378</v>
      </c>
      <c r="J31" s="21">
        <f>VLOOKUP(B31,RMS!B:E,4,FALSE)</f>
        <v>144393.4872</v>
      </c>
      <c r="K31" s="22">
        <f t="shared" si="1"/>
        <v>2.0000000949949026E-4</v>
      </c>
      <c r="L31" s="22">
        <f t="shared" si="2"/>
        <v>-9.3000000051688403E-3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176015.39290000001</v>
      </c>
      <c r="F35" s="25">
        <f>VLOOKUP(C35,RA!B8:I74,8,0)</f>
        <v>10980.7713</v>
      </c>
      <c r="G35" s="16">
        <f t="shared" si="0"/>
        <v>165034.62160000001</v>
      </c>
      <c r="H35" s="27">
        <f>RA!J39</f>
        <v>6.2385289826546799</v>
      </c>
      <c r="I35" s="20">
        <f>VLOOKUP(B35,RMS!B:D,3,FALSE)</f>
        <v>176015.39316239301</v>
      </c>
      <c r="J35" s="21">
        <f>VLOOKUP(B35,RMS!B:E,4,FALSE)</f>
        <v>165034.61923076899</v>
      </c>
      <c r="K35" s="22">
        <f t="shared" si="1"/>
        <v>-2.6239300495944917E-4</v>
      </c>
      <c r="L35" s="22">
        <f t="shared" si="2"/>
        <v>2.369231020566076E-3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427022.91450000001</v>
      </c>
      <c r="F36" s="25">
        <f>VLOOKUP(C36,RA!B8:I75,8,0)</f>
        <v>25164.090499999998</v>
      </c>
      <c r="G36" s="16">
        <f t="shared" si="0"/>
        <v>401858.82400000002</v>
      </c>
      <c r="H36" s="27">
        <f>RA!J40</f>
        <v>5.8929133883750904</v>
      </c>
      <c r="I36" s="20">
        <f>VLOOKUP(B36,RMS!B:D,3,FALSE)</f>
        <v>427022.90993418801</v>
      </c>
      <c r="J36" s="21">
        <f>VLOOKUP(B36,RMS!B:E,4,FALSE)</f>
        <v>401858.82516837597</v>
      </c>
      <c r="K36" s="22">
        <f t="shared" si="1"/>
        <v>4.5658120070584118E-3</v>
      </c>
      <c r="L36" s="22">
        <f t="shared" si="2"/>
        <v>-1.1683759512379766E-3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9414.0609000000004</v>
      </c>
      <c r="F40" s="25">
        <f>VLOOKUP(C40,RA!B8:I78,8,0)</f>
        <v>1119.4028000000001</v>
      </c>
      <c r="G40" s="16">
        <f t="shared" si="0"/>
        <v>8294.6581000000006</v>
      </c>
      <c r="H40" s="27">
        <f>RA!J43</f>
        <v>0</v>
      </c>
      <c r="I40" s="20">
        <f>VLOOKUP(B40,RMS!B:D,3,FALSE)</f>
        <v>9414.0609636184909</v>
      </c>
      <c r="J40" s="21">
        <f>VLOOKUP(B40,RMS!B:E,4,FALSE)</f>
        <v>8294.6581952953602</v>
      </c>
      <c r="K40" s="22">
        <f t="shared" si="1"/>
        <v>-6.3618490457884036E-5</v>
      </c>
      <c r="L40" s="22">
        <f t="shared" si="2"/>
        <v>-9.5295359642477706E-5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16584729.161499999</v>
      </c>
      <c r="E7" s="63">
        <v>20411744</v>
      </c>
      <c r="F7" s="64">
        <v>81.250916930469103</v>
      </c>
      <c r="G7" s="63">
        <v>17661827.937100001</v>
      </c>
      <c r="H7" s="64">
        <v>-6.0984558304832603</v>
      </c>
      <c r="I7" s="63">
        <v>1731063.68</v>
      </c>
      <c r="J7" s="64">
        <v>10.4376964082025</v>
      </c>
      <c r="K7" s="63">
        <v>1477088.2478</v>
      </c>
      <c r="L7" s="64">
        <v>8.3631674652274501</v>
      </c>
      <c r="M7" s="64">
        <v>0.17194330303438199</v>
      </c>
      <c r="N7" s="63">
        <v>241332490.5591</v>
      </c>
      <c r="O7" s="63">
        <v>3923615857.9124999</v>
      </c>
      <c r="P7" s="63">
        <v>986802</v>
      </c>
      <c r="Q7" s="63">
        <v>1213529</v>
      </c>
      <c r="R7" s="64">
        <v>-18.683278273531201</v>
      </c>
      <c r="S7" s="63">
        <v>16.806541901516201</v>
      </c>
      <c r="T7" s="63">
        <v>17.02252062118</v>
      </c>
      <c r="U7" s="65">
        <v>-1.2850872055026901</v>
      </c>
      <c r="V7" s="53"/>
      <c r="W7" s="53"/>
    </row>
    <row r="8" spans="1:23" ht="14.25" thickBot="1" x14ac:dyDescent="0.2">
      <c r="A8" s="50">
        <v>41834</v>
      </c>
      <c r="B8" s="40" t="s">
        <v>6</v>
      </c>
      <c r="C8" s="41"/>
      <c r="D8" s="66">
        <v>677015.30149999994</v>
      </c>
      <c r="E8" s="66">
        <v>797302</v>
      </c>
      <c r="F8" s="67">
        <v>84.913282733518798</v>
      </c>
      <c r="G8" s="66">
        <v>637938.7415</v>
      </c>
      <c r="H8" s="67">
        <v>6.1254408077048996</v>
      </c>
      <c r="I8" s="66">
        <v>126230.929</v>
      </c>
      <c r="J8" s="67">
        <v>18.645210635612202</v>
      </c>
      <c r="K8" s="66">
        <v>70101.625499999995</v>
      </c>
      <c r="L8" s="67">
        <v>10.988770698448</v>
      </c>
      <c r="M8" s="67">
        <v>0.800684764435313</v>
      </c>
      <c r="N8" s="66">
        <v>9670810.3462000005</v>
      </c>
      <c r="O8" s="66">
        <v>150255452.33829999</v>
      </c>
      <c r="P8" s="66">
        <v>29672</v>
      </c>
      <c r="Q8" s="66">
        <v>38484</v>
      </c>
      <c r="R8" s="67">
        <v>-22.897827668641501</v>
      </c>
      <c r="S8" s="66">
        <v>22.816638632380698</v>
      </c>
      <c r="T8" s="66">
        <v>22.408646156844402</v>
      </c>
      <c r="U8" s="68">
        <v>1.7881357640353099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112516.359</v>
      </c>
      <c r="E9" s="66">
        <v>133467</v>
      </c>
      <c r="F9" s="67">
        <v>84.302755737373303</v>
      </c>
      <c r="G9" s="66">
        <v>118306.2145</v>
      </c>
      <c r="H9" s="67">
        <v>-4.89395719782752</v>
      </c>
      <c r="I9" s="66">
        <v>24063.348699999999</v>
      </c>
      <c r="J9" s="67">
        <v>21.3865334017785</v>
      </c>
      <c r="K9" s="66">
        <v>22159.3976</v>
      </c>
      <c r="L9" s="67">
        <v>18.730544032410101</v>
      </c>
      <c r="M9" s="67">
        <v>8.5920706617042999E-2</v>
      </c>
      <c r="N9" s="66">
        <v>1762672.0973</v>
      </c>
      <c r="O9" s="66">
        <v>25268115.357700001</v>
      </c>
      <c r="P9" s="66">
        <v>6576</v>
      </c>
      <c r="Q9" s="66">
        <v>8068</v>
      </c>
      <c r="R9" s="67">
        <v>-18.492811105602399</v>
      </c>
      <c r="S9" s="66">
        <v>17.110151916058399</v>
      </c>
      <c r="T9" s="66">
        <v>17.732379486861699</v>
      </c>
      <c r="U9" s="68">
        <v>-3.6365987505891102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171437.11780000001</v>
      </c>
      <c r="E10" s="66">
        <v>210134</v>
      </c>
      <c r="F10" s="67">
        <v>81.584663976319902</v>
      </c>
      <c r="G10" s="66">
        <v>178939.7501</v>
      </c>
      <c r="H10" s="67">
        <v>-4.1928259628211002</v>
      </c>
      <c r="I10" s="66">
        <v>44520.495300000002</v>
      </c>
      <c r="J10" s="67">
        <v>25.968994271087801</v>
      </c>
      <c r="K10" s="66">
        <v>38053.39</v>
      </c>
      <c r="L10" s="67">
        <v>21.266035064167699</v>
      </c>
      <c r="M10" s="67">
        <v>0.169948204351833</v>
      </c>
      <c r="N10" s="66">
        <v>2742198.2074000002</v>
      </c>
      <c r="O10" s="66">
        <v>38320189.0436</v>
      </c>
      <c r="P10" s="66">
        <v>93143</v>
      </c>
      <c r="Q10" s="66">
        <v>116026</v>
      </c>
      <c r="R10" s="67">
        <v>-19.722303621602101</v>
      </c>
      <c r="S10" s="66">
        <v>1.84057973009244</v>
      </c>
      <c r="T10" s="66">
        <v>1.9567580266492</v>
      </c>
      <c r="U10" s="68">
        <v>-6.3120491145975004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59008.551599999999</v>
      </c>
      <c r="E11" s="66">
        <v>70292</v>
      </c>
      <c r="F11" s="67">
        <v>83.947748819211299</v>
      </c>
      <c r="G11" s="66">
        <v>53610.583599999998</v>
      </c>
      <c r="H11" s="67">
        <v>10.0688476743238</v>
      </c>
      <c r="I11" s="66">
        <v>11680.7544</v>
      </c>
      <c r="J11" s="67">
        <v>19.795019676436201</v>
      </c>
      <c r="K11" s="66">
        <v>8906.4552000000003</v>
      </c>
      <c r="L11" s="67">
        <v>16.613240524395302</v>
      </c>
      <c r="M11" s="67">
        <v>0.31149308425196998</v>
      </c>
      <c r="N11" s="66">
        <v>1028775.5291</v>
      </c>
      <c r="O11" s="66">
        <v>16129311.726</v>
      </c>
      <c r="P11" s="66">
        <v>3358</v>
      </c>
      <c r="Q11" s="66">
        <v>4749</v>
      </c>
      <c r="R11" s="67">
        <v>-29.290376921457199</v>
      </c>
      <c r="S11" s="66">
        <v>17.572528767123298</v>
      </c>
      <c r="T11" s="66">
        <v>17.574352305748601</v>
      </c>
      <c r="U11" s="68">
        <v>-1.0377212349218E-2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176546.36910000001</v>
      </c>
      <c r="E12" s="66">
        <v>199234</v>
      </c>
      <c r="F12" s="67">
        <v>88.612570695764802</v>
      </c>
      <c r="G12" s="66">
        <v>187160.7499</v>
      </c>
      <c r="H12" s="67">
        <v>-5.6712643039052004</v>
      </c>
      <c r="I12" s="66">
        <v>26897.232100000001</v>
      </c>
      <c r="J12" s="67">
        <v>15.2352224727798</v>
      </c>
      <c r="K12" s="66">
        <v>12517.6019</v>
      </c>
      <c r="L12" s="67">
        <v>6.6881554528330103</v>
      </c>
      <c r="M12" s="67">
        <v>1.1487527974507601</v>
      </c>
      <c r="N12" s="66">
        <v>3023030.8029</v>
      </c>
      <c r="O12" s="66">
        <v>47912463.150300004</v>
      </c>
      <c r="P12" s="66">
        <v>2205</v>
      </c>
      <c r="Q12" s="66">
        <v>3226</v>
      </c>
      <c r="R12" s="67">
        <v>-31.6491010539368</v>
      </c>
      <c r="S12" s="66">
        <v>80.066380544217694</v>
      </c>
      <c r="T12" s="66">
        <v>75.239503843769398</v>
      </c>
      <c r="U12" s="68">
        <v>6.0285936090024803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342316.30550000002</v>
      </c>
      <c r="E13" s="66">
        <v>359864</v>
      </c>
      <c r="F13" s="67">
        <v>95.123798296022997</v>
      </c>
      <c r="G13" s="66">
        <v>324578.82130000001</v>
      </c>
      <c r="H13" s="67">
        <v>5.4647694291814801</v>
      </c>
      <c r="I13" s="66">
        <v>69807.937000000005</v>
      </c>
      <c r="J13" s="67">
        <v>20.392816783306898</v>
      </c>
      <c r="K13" s="66">
        <v>60532.2526</v>
      </c>
      <c r="L13" s="67">
        <v>18.649476992231602</v>
      </c>
      <c r="M13" s="67">
        <v>0.15323540759823001</v>
      </c>
      <c r="N13" s="66">
        <v>5031934.0055999998</v>
      </c>
      <c r="O13" s="66">
        <v>75561171.1109</v>
      </c>
      <c r="P13" s="66">
        <v>13563</v>
      </c>
      <c r="Q13" s="66">
        <v>17858</v>
      </c>
      <c r="R13" s="67">
        <v>-24.050845559413101</v>
      </c>
      <c r="S13" s="66">
        <v>25.238981456904799</v>
      </c>
      <c r="T13" s="66">
        <v>25.299839248516101</v>
      </c>
      <c r="U13" s="68">
        <v>-0.241126179022606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180572.78899999999</v>
      </c>
      <c r="E14" s="66">
        <v>185204</v>
      </c>
      <c r="F14" s="67">
        <v>97.499400120947698</v>
      </c>
      <c r="G14" s="66">
        <v>176817.2997</v>
      </c>
      <c r="H14" s="67">
        <v>2.12393770653201</v>
      </c>
      <c r="I14" s="66">
        <v>26537.504700000001</v>
      </c>
      <c r="J14" s="67">
        <v>14.6962921971593</v>
      </c>
      <c r="K14" s="66">
        <v>15892.9601</v>
      </c>
      <c r="L14" s="67">
        <v>8.9883513247657607</v>
      </c>
      <c r="M14" s="67">
        <v>0.66976475955539605</v>
      </c>
      <c r="N14" s="66">
        <v>2644828.5150000001</v>
      </c>
      <c r="O14" s="66">
        <v>35415936.717200004</v>
      </c>
      <c r="P14" s="66">
        <v>3994</v>
      </c>
      <c r="Q14" s="66">
        <v>4816</v>
      </c>
      <c r="R14" s="67">
        <v>-17.0681063122924</v>
      </c>
      <c r="S14" s="66">
        <v>45.211013770656002</v>
      </c>
      <c r="T14" s="66">
        <v>47.758565739202702</v>
      </c>
      <c r="U14" s="68">
        <v>-5.63480390302629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137827.9056</v>
      </c>
      <c r="E15" s="66">
        <v>157376</v>
      </c>
      <c r="F15" s="67">
        <v>87.578732208214703</v>
      </c>
      <c r="G15" s="66">
        <v>155262.0453</v>
      </c>
      <c r="H15" s="67">
        <v>-11.228848406778001</v>
      </c>
      <c r="I15" s="66">
        <v>18775.340899999999</v>
      </c>
      <c r="J15" s="67">
        <v>13.622307339189501</v>
      </c>
      <c r="K15" s="66">
        <v>20530.071100000001</v>
      </c>
      <c r="L15" s="67">
        <v>13.2228524107946</v>
      </c>
      <c r="M15" s="67">
        <v>-8.5471218850283998E-2</v>
      </c>
      <c r="N15" s="66">
        <v>2138656.0773</v>
      </c>
      <c r="O15" s="66">
        <v>27960523.373300001</v>
      </c>
      <c r="P15" s="66">
        <v>6607</v>
      </c>
      <c r="Q15" s="66">
        <v>8800</v>
      </c>
      <c r="R15" s="67">
        <v>-24.920454545454501</v>
      </c>
      <c r="S15" s="66">
        <v>20.860890812774301</v>
      </c>
      <c r="T15" s="66">
        <v>21.608618477272699</v>
      </c>
      <c r="U15" s="68">
        <v>-3.5843515562649002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1036358.7223</v>
      </c>
      <c r="E16" s="66">
        <v>1146755</v>
      </c>
      <c r="F16" s="67">
        <v>90.373159244999997</v>
      </c>
      <c r="G16" s="66">
        <v>1080557.6388999999</v>
      </c>
      <c r="H16" s="67">
        <v>-4.0903802822581898</v>
      </c>
      <c r="I16" s="66">
        <v>-70482.445099999997</v>
      </c>
      <c r="J16" s="67">
        <v>-6.8009699328411797</v>
      </c>
      <c r="K16" s="66">
        <v>31003.998200000002</v>
      </c>
      <c r="L16" s="67">
        <v>2.8692590828900002</v>
      </c>
      <c r="M16" s="67">
        <v>-3.2733340598632901</v>
      </c>
      <c r="N16" s="66">
        <v>14130530.3255</v>
      </c>
      <c r="O16" s="66">
        <v>201021668.86970001</v>
      </c>
      <c r="P16" s="66">
        <v>56662</v>
      </c>
      <c r="Q16" s="66">
        <v>73707</v>
      </c>
      <c r="R16" s="67">
        <v>-23.125347660330799</v>
      </c>
      <c r="S16" s="66">
        <v>18.2901895856129</v>
      </c>
      <c r="T16" s="66">
        <v>17.1194084076139</v>
      </c>
      <c r="U16" s="68">
        <v>6.40114293249282</v>
      </c>
      <c r="V16" s="53"/>
      <c r="W16" s="53"/>
    </row>
    <row r="17" spans="1:21" ht="12" thickBot="1" x14ac:dyDescent="0.2">
      <c r="A17" s="51"/>
      <c r="B17" s="40" t="s">
        <v>15</v>
      </c>
      <c r="C17" s="41"/>
      <c r="D17" s="66">
        <v>456903.92340000003</v>
      </c>
      <c r="E17" s="66">
        <v>632245</v>
      </c>
      <c r="F17" s="67">
        <v>72.266909726451004</v>
      </c>
      <c r="G17" s="66">
        <v>399637.9558</v>
      </c>
      <c r="H17" s="67">
        <v>14.3294616461953</v>
      </c>
      <c r="I17" s="66">
        <v>51606.673499999997</v>
      </c>
      <c r="J17" s="67">
        <v>11.2948632867879</v>
      </c>
      <c r="K17" s="66">
        <v>52184.804799999998</v>
      </c>
      <c r="L17" s="67">
        <v>13.058020151148</v>
      </c>
      <c r="M17" s="67">
        <v>-1.1078537176017001E-2</v>
      </c>
      <c r="N17" s="66">
        <v>7217607.25</v>
      </c>
      <c r="O17" s="66">
        <v>197729047.99129999</v>
      </c>
      <c r="P17" s="66">
        <v>11836</v>
      </c>
      <c r="Q17" s="66">
        <v>16402</v>
      </c>
      <c r="R17" s="67">
        <v>-27.838068528228298</v>
      </c>
      <c r="S17" s="66">
        <v>38.602899915511998</v>
      </c>
      <c r="T17" s="66">
        <v>33.681290775515201</v>
      </c>
      <c r="U17" s="68">
        <v>12.749324923175401</v>
      </c>
    </row>
    <row r="18" spans="1:21" ht="12" thickBot="1" x14ac:dyDescent="0.2">
      <c r="A18" s="51"/>
      <c r="B18" s="40" t="s">
        <v>16</v>
      </c>
      <c r="C18" s="41"/>
      <c r="D18" s="66">
        <v>2027957.1095</v>
      </c>
      <c r="E18" s="66">
        <v>2050835</v>
      </c>
      <c r="F18" s="67">
        <v>98.884459720065195</v>
      </c>
      <c r="G18" s="66">
        <v>1743393.7017999999</v>
      </c>
      <c r="H18" s="67">
        <v>16.3223836019482</v>
      </c>
      <c r="I18" s="66">
        <v>278384.90370000002</v>
      </c>
      <c r="J18" s="67">
        <v>13.727356579481</v>
      </c>
      <c r="K18" s="66">
        <v>175473.31570000001</v>
      </c>
      <c r="L18" s="67">
        <v>10.065042423798401</v>
      </c>
      <c r="M18" s="67">
        <v>0.58647998750957697</v>
      </c>
      <c r="N18" s="66">
        <v>28216054.6754</v>
      </c>
      <c r="O18" s="66">
        <v>490720813.4465</v>
      </c>
      <c r="P18" s="66">
        <v>101488</v>
      </c>
      <c r="Q18" s="66">
        <v>122831</v>
      </c>
      <c r="R18" s="67">
        <v>-17.3759067336422</v>
      </c>
      <c r="S18" s="66">
        <v>19.982235431775202</v>
      </c>
      <c r="T18" s="66">
        <v>20.319196614861099</v>
      </c>
      <c r="U18" s="68">
        <v>-1.6863037383197701</v>
      </c>
    </row>
    <row r="19" spans="1:21" ht="12" thickBot="1" x14ac:dyDescent="0.2">
      <c r="A19" s="51"/>
      <c r="B19" s="40" t="s">
        <v>17</v>
      </c>
      <c r="C19" s="41"/>
      <c r="D19" s="66">
        <v>518154.94939999998</v>
      </c>
      <c r="E19" s="66">
        <v>539308</v>
      </c>
      <c r="F19" s="67">
        <v>96.077742106551398</v>
      </c>
      <c r="G19" s="66">
        <v>539655.22549999994</v>
      </c>
      <c r="H19" s="67">
        <v>-3.9840763294897301</v>
      </c>
      <c r="I19" s="66">
        <v>40527.838600000003</v>
      </c>
      <c r="J19" s="67">
        <v>7.8215673992749499</v>
      </c>
      <c r="K19" s="66">
        <v>32329.602500000001</v>
      </c>
      <c r="L19" s="67">
        <v>5.9907883723438502</v>
      </c>
      <c r="M19" s="67">
        <v>0.253582953888777</v>
      </c>
      <c r="N19" s="66">
        <v>7427001.9729000004</v>
      </c>
      <c r="O19" s="66">
        <v>156164404.44569999</v>
      </c>
      <c r="P19" s="66">
        <v>12476</v>
      </c>
      <c r="Q19" s="66">
        <v>15487</v>
      </c>
      <c r="R19" s="67">
        <v>-19.442112739717199</v>
      </c>
      <c r="S19" s="66">
        <v>41.532137656300101</v>
      </c>
      <c r="T19" s="66">
        <v>39.494273416413797</v>
      </c>
      <c r="U19" s="68">
        <v>4.90671647279685</v>
      </c>
    </row>
    <row r="20" spans="1:21" ht="12" thickBot="1" x14ac:dyDescent="0.2">
      <c r="A20" s="51"/>
      <c r="B20" s="40" t="s">
        <v>18</v>
      </c>
      <c r="C20" s="41"/>
      <c r="D20" s="66">
        <v>899189.3602</v>
      </c>
      <c r="E20" s="66">
        <v>863368</v>
      </c>
      <c r="F20" s="67">
        <v>104.149025699354</v>
      </c>
      <c r="G20" s="66">
        <v>864185.35849999997</v>
      </c>
      <c r="H20" s="67">
        <v>4.0505201060982801</v>
      </c>
      <c r="I20" s="66">
        <v>70648.927599999995</v>
      </c>
      <c r="J20" s="67">
        <v>7.8569576917909796</v>
      </c>
      <c r="K20" s="66">
        <v>27961.083900000001</v>
      </c>
      <c r="L20" s="67">
        <v>3.2355424244323201</v>
      </c>
      <c r="M20" s="67">
        <v>1.5266877297271</v>
      </c>
      <c r="N20" s="66">
        <v>13141901.489399999</v>
      </c>
      <c r="O20" s="66">
        <v>225887655.23210001</v>
      </c>
      <c r="P20" s="66">
        <v>41538</v>
      </c>
      <c r="Q20" s="66">
        <v>50675</v>
      </c>
      <c r="R20" s="67">
        <v>-18.030587074494299</v>
      </c>
      <c r="S20" s="66">
        <v>21.6473917906495</v>
      </c>
      <c r="T20" s="66">
        <v>22.087104325604301</v>
      </c>
      <c r="U20" s="68">
        <v>-2.0312494881935401</v>
      </c>
    </row>
    <row r="21" spans="1:21" ht="12" thickBot="1" x14ac:dyDescent="0.2">
      <c r="A21" s="51"/>
      <c r="B21" s="40" t="s">
        <v>19</v>
      </c>
      <c r="C21" s="41"/>
      <c r="D21" s="66">
        <v>359769.4241</v>
      </c>
      <c r="E21" s="66">
        <v>422392</v>
      </c>
      <c r="F21" s="67">
        <v>85.174298779333</v>
      </c>
      <c r="G21" s="66">
        <v>403401.52029999997</v>
      </c>
      <c r="H21" s="67">
        <v>-10.816046545276199</v>
      </c>
      <c r="I21" s="66">
        <v>45923.900900000001</v>
      </c>
      <c r="J21" s="67">
        <v>12.764814857428</v>
      </c>
      <c r="K21" s="66">
        <v>24806.945500000002</v>
      </c>
      <c r="L21" s="67">
        <v>6.1494427392221196</v>
      </c>
      <c r="M21" s="67">
        <v>0.85125173512393904</v>
      </c>
      <c r="N21" s="66">
        <v>5015775.9009999996</v>
      </c>
      <c r="O21" s="66">
        <v>90388263.180199996</v>
      </c>
      <c r="P21" s="66">
        <v>33241</v>
      </c>
      <c r="Q21" s="66">
        <v>40083</v>
      </c>
      <c r="R21" s="67">
        <v>-17.069580620213099</v>
      </c>
      <c r="S21" s="66">
        <v>10.8230626064198</v>
      </c>
      <c r="T21" s="66">
        <v>11.092930391936701</v>
      </c>
      <c r="U21" s="68">
        <v>-2.4934512099826098</v>
      </c>
    </row>
    <row r="22" spans="1:21" ht="12" thickBot="1" x14ac:dyDescent="0.2">
      <c r="A22" s="51"/>
      <c r="B22" s="40" t="s">
        <v>20</v>
      </c>
      <c r="C22" s="41"/>
      <c r="D22" s="66">
        <v>1233241.1995000001</v>
      </c>
      <c r="E22" s="66">
        <v>1409521</v>
      </c>
      <c r="F22" s="67">
        <v>87.493637874143104</v>
      </c>
      <c r="G22" s="66">
        <v>1255649.2487000001</v>
      </c>
      <c r="H22" s="67">
        <v>-1.78457871282122</v>
      </c>
      <c r="I22" s="66">
        <v>122388.09299999999</v>
      </c>
      <c r="J22" s="67">
        <v>9.9241002530259692</v>
      </c>
      <c r="K22" s="66">
        <v>134133.08050000001</v>
      </c>
      <c r="L22" s="67">
        <v>10.6823685546637</v>
      </c>
      <c r="M22" s="67">
        <v>-8.7562199095248996E-2</v>
      </c>
      <c r="N22" s="66">
        <v>18355571.984200001</v>
      </c>
      <c r="O22" s="66">
        <v>273128711.01849997</v>
      </c>
      <c r="P22" s="66">
        <v>74038</v>
      </c>
      <c r="Q22" s="66">
        <v>91874</v>
      </c>
      <c r="R22" s="67">
        <v>-19.4135446372205</v>
      </c>
      <c r="S22" s="66">
        <v>16.656868088008899</v>
      </c>
      <c r="T22" s="66">
        <v>16.811162349522199</v>
      </c>
      <c r="U22" s="68">
        <v>-0.92631016045799097</v>
      </c>
    </row>
    <row r="23" spans="1:21" ht="12" thickBot="1" x14ac:dyDescent="0.2">
      <c r="A23" s="51"/>
      <c r="B23" s="40" t="s">
        <v>21</v>
      </c>
      <c r="C23" s="41"/>
      <c r="D23" s="66">
        <v>2731057.48</v>
      </c>
      <c r="E23" s="66">
        <v>3155981</v>
      </c>
      <c r="F23" s="67">
        <v>86.5359290819558</v>
      </c>
      <c r="G23" s="66">
        <v>2876532.4468</v>
      </c>
      <c r="H23" s="67">
        <v>-5.0573031763237601</v>
      </c>
      <c r="I23" s="66">
        <v>168434.77480000001</v>
      </c>
      <c r="J23" s="67">
        <v>6.1673830021329303</v>
      </c>
      <c r="K23" s="66">
        <v>136533.4363</v>
      </c>
      <c r="L23" s="67">
        <v>4.7464591074537203</v>
      </c>
      <c r="M23" s="67">
        <v>0.233652205382895</v>
      </c>
      <c r="N23" s="66">
        <v>40231326.790700004</v>
      </c>
      <c r="O23" s="66">
        <v>564922309.63769996</v>
      </c>
      <c r="P23" s="66">
        <v>88271</v>
      </c>
      <c r="Q23" s="66">
        <v>112252</v>
      </c>
      <c r="R23" s="67">
        <v>-21.363539179702801</v>
      </c>
      <c r="S23" s="66">
        <v>30.939464603323898</v>
      </c>
      <c r="T23" s="66">
        <v>30.751827586145499</v>
      </c>
      <c r="U23" s="68">
        <v>0.60646497793060705</v>
      </c>
    </row>
    <row r="24" spans="1:21" ht="12" thickBot="1" x14ac:dyDescent="0.2">
      <c r="A24" s="51"/>
      <c r="B24" s="40" t="s">
        <v>22</v>
      </c>
      <c r="C24" s="41"/>
      <c r="D24" s="66">
        <v>281698.29450000002</v>
      </c>
      <c r="E24" s="66">
        <v>355995</v>
      </c>
      <c r="F24" s="67">
        <v>79.129845784350906</v>
      </c>
      <c r="G24" s="66">
        <v>323833.33409999998</v>
      </c>
      <c r="H24" s="67">
        <v>-13.011334894569201</v>
      </c>
      <c r="I24" s="66">
        <v>54147.6702</v>
      </c>
      <c r="J24" s="67">
        <v>19.221866534942802</v>
      </c>
      <c r="K24" s="66">
        <v>50630.866699999999</v>
      </c>
      <c r="L24" s="67">
        <v>15.634853292887099</v>
      </c>
      <c r="M24" s="67">
        <v>6.9459674092443996E-2</v>
      </c>
      <c r="N24" s="66">
        <v>4123215.5872</v>
      </c>
      <c r="O24" s="66">
        <v>62053613.811300002</v>
      </c>
      <c r="P24" s="66">
        <v>29612</v>
      </c>
      <c r="Q24" s="66">
        <v>36617</v>
      </c>
      <c r="R24" s="67">
        <v>-19.1304585301909</v>
      </c>
      <c r="S24" s="66">
        <v>9.5129776610833492</v>
      </c>
      <c r="T24" s="66">
        <v>10.033966480050299</v>
      </c>
      <c r="U24" s="68">
        <v>-5.4766113989546898</v>
      </c>
    </row>
    <row r="25" spans="1:21" ht="12" thickBot="1" x14ac:dyDescent="0.2">
      <c r="A25" s="51"/>
      <c r="B25" s="40" t="s">
        <v>23</v>
      </c>
      <c r="C25" s="41"/>
      <c r="D25" s="66">
        <v>222066.57</v>
      </c>
      <c r="E25" s="66">
        <v>233359</v>
      </c>
      <c r="F25" s="67">
        <v>95.160919441718605</v>
      </c>
      <c r="G25" s="66">
        <v>244681.88750000001</v>
      </c>
      <c r="H25" s="67">
        <v>-9.2427427837297493</v>
      </c>
      <c r="I25" s="66">
        <v>20034.571199999998</v>
      </c>
      <c r="J25" s="67">
        <v>9.0218762779107209</v>
      </c>
      <c r="K25" s="66">
        <v>24136.620999999999</v>
      </c>
      <c r="L25" s="67">
        <v>9.8644902761754292</v>
      </c>
      <c r="M25" s="67">
        <v>-0.16995128688477201</v>
      </c>
      <c r="N25" s="66">
        <v>3379204.9186999998</v>
      </c>
      <c r="O25" s="66">
        <v>60405090.252499998</v>
      </c>
      <c r="P25" s="66">
        <v>18688</v>
      </c>
      <c r="Q25" s="66">
        <v>23424</v>
      </c>
      <c r="R25" s="67">
        <v>-20.218579234972701</v>
      </c>
      <c r="S25" s="66">
        <v>11.8828430008562</v>
      </c>
      <c r="T25" s="66">
        <v>12.6257457778347</v>
      </c>
      <c r="U25" s="68">
        <v>-6.2518942388198804</v>
      </c>
    </row>
    <row r="26" spans="1:21" ht="12" thickBot="1" x14ac:dyDescent="0.2">
      <c r="A26" s="51"/>
      <c r="B26" s="40" t="s">
        <v>24</v>
      </c>
      <c r="C26" s="41"/>
      <c r="D26" s="66">
        <v>703664.37100000004</v>
      </c>
      <c r="E26" s="66">
        <v>656883</v>
      </c>
      <c r="F26" s="67">
        <v>107.12172045859</v>
      </c>
      <c r="G26" s="66">
        <v>701921.95739999996</v>
      </c>
      <c r="H26" s="67">
        <v>0.24823466222003701</v>
      </c>
      <c r="I26" s="66">
        <v>122147.02899999999</v>
      </c>
      <c r="J26" s="67">
        <v>17.358705944769198</v>
      </c>
      <c r="K26" s="66">
        <v>121742.7059</v>
      </c>
      <c r="L26" s="67">
        <v>17.344193982896499</v>
      </c>
      <c r="M26" s="67">
        <v>3.3211279231139998E-3</v>
      </c>
      <c r="N26" s="66">
        <v>8623157.1122999992</v>
      </c>
      <c r="O26" s="66">
        <v>128593406.8241</v>
      </c>
      <c r="P26" s="66">
        <v>44696</v>
      </c>
      <c r="Q26" s="66">
        <v>54055</v>
      </c>
      <c r="R26" s="67">
        <v>-17.313847007677399</v>
      </c>
      <c r="S26" s="66">
        <v>15.7433410372293</v>
      </c>
      <c r="T26" s="66">
        <v>13.686958743871999</v>
      </c>
      <c r="U26" s="68">
        <v>13.0619179784929</v>
      </c>
    </row>
    <row r="27" spans="1:21" ht="12" thickBot="1" x14ac:dyDescent="0.2">
      <c r="A27" s="51"/>
      <c r="B27" s="40" t="s">
        <v>25</v>
      </c>
      <c r="C27" s="41"/>
      <c r="D27" s="66">
        <v>301207.08649999998</v>
      </c>
      <c r="E27" s="66">
        <v>294097</v>
      </c>
      <c r="F27" s="67">
        <v>102.41759912545901</v>
      </c>
      <c r="G27" s="66">
        <v>242071.4008</v>
      </c>
      <c r="H27" s="67">
        <v>24.4290261074079</v>
      </c>
      <c r="I27" s="66">
        <v>91395.483300000007</v>
      </c>
      <c r="J27" s="67">
        <v>30.343072057834899</v>
      </c>
      <c r="K27" s="66">
        <v>68424.498900000006</v>
      </c>
      <c r="L27" s="67">
        <v>28.266246518122401</v>
      </c>
      <c r="M27" s="67">
        <v>0.33571286263376598</v>
      </c>
      <c r="N27" s="66">
        <v>3740939.3309999998</v>
      </c>
      <c r="O27" s="66">
        <v>54297655.344800003</v>
      </c>
      <c r="P27" s="66">
        <v>39812</v>
      </c>
      <c r="Q27" s="66">
        <v>45550</v>
      </c>
      <c r="R27" s="67">
        <v>-12.5971459934138</v>
      </c>
      <c r="S27" s="66">
        <v>7.5657361222746902</v>
      </c>
      <c r="T27" s="66">
        <v>7.4320186630076801</v>
      </c>
      <c r="U27" s="68">
        <v>1.7674084465267399</v>
      </c>
    </row>
    <row r="28" spans="1:21" ht="12" thickBot="1" x14ac:dyDescent="0.2">
      <c r="A28" s="51"/>
      <c r="B28" s="40" t="s">
        <v>26</v>
      </c>
      <c r="C28" s="41"/>
      <c r="D28" s="66">
        <v>795657.43169999996</v>
      </c>
      <c r="E28" s="66">
        <v>938673</v>
      </c>
      <c r="F28" s="67">
        <v>84.764069244561199</v>
      </c>
      <c r="G28" s="66">
        <v>938177.91390000004</v>
      </c>
      <c r="H28" s="67">
        <v>-15.191199887401201</v>
      </c>
      <c r="I28" s="66">
        <v>52491.400800000003</v>
      </c>
      <c r="J28" s="67">
        <v>6.5972362864564698</v>
      </c>
      <c r="K28" s="66">
        <v>2482.4470999999999</v>
      </c>
      <c r="L28" s="67">
        <v>0.26460302072988301</v>
      </c>
      <c r="M28" s="67">
        <v>20.145022909048102</v>
      </c>
      <c r="N28" s="66">
        <v>11308805.7838</v>
      </c>
      <c r="O28" s="66">
        <v>183008934.97929999</v>
      </c>
      <c r="P28" s="66">
        <v>47294</v>
      </c>
      <c r="Q28" s="66">
        <v>55027</v>
      </c>
      <c r="R28" s="67">
        <v>-14.053101204863101</v>
      </c>
      <c r="S28" s="66">
        <v>16.823644261428498</v>
      </c>
      <c r="T28" s="66">
        <v>17.904827030366899</v>
      </c>
      <c r="U28" s="68">
        <v>-6.4265669918926003</v>
      </c>
    </row>
    <row r="29" spans="1:21" ht="12" thickBot="1" x14ac:dyDescent="0.2">
      <c r="A29" s="51"/>
      <c r="B29" s="40" t="s">
        <v>27</v>
      </c>
      <c r="C29" s="41"/>
      <c r="D29" s="66">
        <v>477857.97700000001</v>
      </c>
      <c r="E29" s="66">
        <v>654874</v>
      </c>
      <c r="F29" s="67">
        <v>72.969453207792697</v>
      </c>
      <c r="G29" s="66">
        <v>586658.89249999996</v>
      </c>
      <c r="H29" s="67">
        <v>-18.5458563555312</v>
      </c>
      <c r="I29" s="66">
        <v>75312.090200000006</v>
      </c>
      <c r="J29" s="67">
        <v>15.760350109212499</v>
      </c>
      <c r="K29" s="66">
        <v>90040.013099999996</v>
      </c>
      <c r="L29" s="67">
        <v>15.347932887593601</v>
      </c>
      <c r="M29" s="67">
        <v>-0.163570865806549</v>
      </c>
      <c r="N29" s="66">
        <v>6752449.9108999996</v>
      </c>
      <c r="O29" s="66">
        <v>130852272.7755</v>
      </c>
      <c r="P29" s="66">
        <v>86921</v>
      </c>
      <c r="Q29" s="66">
        <v>97367</v>
      </c>
      <c r="R29" s="67">
        <v>-10.7284809021537</v>
      </c>
      <c r="S29" s="66">
        <v>5.4976125102104199</v>
      </c>
      <c r="T29" s="66">
        <v>5.6572946070023704</v>
      </c>
      <c r="U29" s="68">
        <v>-2.9045716935375601</v>
      </c>
    </row>
    <row r="30" spans="1:21" ht="12" thickBot="1" x14ac:dyDescent="0.2">
      <c r="A30" s="51"/>
      <c r="B30" s="40" t="s">
        <v>28</v>
      </c>
      <c r="C30" s="41"/>
      <c r="D30" s="66">
        <v>1038318.5984</v>
      </c>
      <c r="E30" s="66">
        <v>1300361</v>
      </c>
      <c r="F30" s="67">
        <v>79.848488104457203</v>
      </c>
      <c r="G30" s="66">
        <v>1158386.7590000001</v>
      </c>
      <c r="H30" s="67">
        <v>-10.365118529466899</v>
      </c>
      <c r="I30" s="66">
        <v>140242.1894</v>
      </c>
      <c r="J30" s="67">
        <v>13.506662561578599</v>
      </c>
      <c r="K30" s="66">
        <v>152716.55050000001</v>
      </c>
      <c r="L30" s="67">
        <v>13.183554569618501</v>
      </c>
      <c r="M30" s="67">
        <v>-8.1683098912058993E-2</v>
      </c>
      <c r="N30" s="66">
        <v>15940255.552999999</v>
      </c>
      <c r="O30" s="66">
        <v>240603646.10229999</v>
      </c>
      <c r="P30" s="66">
        <v>66740</v>
      </c>
      <c r="Q30" s="66">
        <v>86635</v>
      </c>
      <c r="R30" s="67">
        <v>-22.964159981531701</v>
      </c>
      <c r="S30" s="66">
        <v>15.557665543901701</v>
      </c>
      <c r="T30" s="66">
        <v>15.7425251584233</v>
      </c>
      <c r="U30" s="68">
        <v>-1.1882220632646501</v>
      </c>
    </row>
    <row r="31" spans="1:21" ht="12" thickBot="1" x14ac:dyDescent="0.2">
      <c r="A31" s="51"/>
      <c r="B31" s="40" t="s">
        <v>29</v>
      </c>
      <c r="C31" s="41"/>
      <c r="D31" s="66">
        <v>727777.15379999997</v>
      </c>
      <c r="E31" s="66">
        <v>922841</v>
      </c>
      <c r="F31" s="67">
        <v>78.862680981880899</v>
      </c>
      <c r="G31" s="66">
        <v>1165927.9844</v>
      </c>
      <c r="H31" s="67">
        <v>-37.579579224653202</v>
      </c>
      <c r="I31" s="66">
        <v>28425.7281</v>
      </c>
      <c r="J31" s="67">
        <v>3.90582858387056</v>
      </c>
      <c r="K31" s="66">
        <v>2920.6419000000001</v>
      </c>
      <c r="L31" s="67">
        <v>0.25049933950277398</v>
      </c>
      <c r="M31" s="67">
        <v>8.7326988632190794</v>
      </c>
      <c r="N31" s="66">
        <v>9877363.6788999997</v>
      </c>
      <c r="O31" s="66">
        <v>207334296.20590001</v>
      </c>
      <c r="P31" s="66">
        <v>29154</v>
      </c>
      <c r="Q31" s="66">
        <v>36399</v>
      </c>
      <c r="R31" s="67">
        <v>-19.904392977829101</v>
      </c>
      <c r="S31" s="66">
        <v>24.963200720312798</v>
      </c>
      <c r="T31" s="66">
        <v>23.6515394900959</v>
      </c>
      <c r="U31" s="68">
        <v>5.2543792156813698</v>
      </c>
    </row>
    <row r="32" spans="1:21" ht="12" thickBot="1" x14ac:dyDescent="0.2">
      <c r="A32" s="51"/>
      <c r="B32" s="40" t="s">
        <v>30</v>
      </c>
      <c r="C32" s="41"/>
      <c r="D32" s="66">
        <v>142911.80480000001</v>
      </c>
      <c r="E32" s="66">
        <v>162759</v>
      </c>
      <c r="F32" s="67">
        <v>87.805777130604099</v>
      </c>
      <c r="G32" s="66">
        <v>142206.05790000001</v>
      </c>
      <c r="H32" s="67">
        <v>0.496284694493343</v>
      </c>
      <c r="I32" s="66">
        <v>36805.883999999998</v>
      </c>
      <c r="J32" s="67">
        <v>25.7542643531152</v>
      </c>
      <c r="K32" s="66">
        <v>31898.285400000001</v>
      </c>
      <c r="L32" s="67">
        <v>22.4310313295029</v>
      </c>
      <c r="M32" s="67">
        <v>0.153851485697723</v>
      </c>
      <c r="N32" s="66">
        <v>1913700.6369</v>
      </c>
      <c r="O32" s="66">
        <v>31842810.683800001</v>
      </c>
      <c r="P32" s="66">
        <v>29906</v>
      </c>
      <c r="Q32" s="66">
        <v>33661</v>
      </c>
      <c r="R32" s="67">
        <v>-11.1553429785211</v>
      </c>
      <c r="S32" s="66">
        <v>4.7787000869390797</v>
      </c>
      <c r="T32" s="66">
        <v>4.8022374766049696</v>
      </c>
      <c r="U32" s="68">
        <v>-0.49254795734572998</v>
      </c>
    </row>
    <row r="33" spans="1:21" ht="12" thickBot="1" x14ac:dyDescent="0.2">
      <c r="A33" s="51"/>
      <c r="B33" s="40" t="s">
        <v>31</v>
      </c>
      <c r="C33" s="41"/>
      <c r="D33" s="69"/>
      <c r="E33" s="69"/>
      <c r="F33" s="69"/>
      <c r="G33" s="66">
        <v>202.53569999999999</v>
      </c>
      <c r="H33" s="69"/>
      <c r="I33" s="69"/>
      <c r="J33" s="69"/>
      <c r="K33" s="66">
        <v>13.2888</v>
      </c>
      <c r="L33" s="67">
        <v>6.5612136527041898</v>
      </c>
      <c r="M33" s="69"/>
      <c r="N33" s="66">
        <v>18.8889</v>
      </c>
      <c r="O33" s="66">
        <v>4853.0364</v>
      </c>
      <c r="P33" s="69"/>
      <c r="Q33" s="69"/>
      <c r="R33" s="69"/>
      <c r="S33" s="69"/>
      <c r="T33" s="69"/>
      <c r="U33" s="70"/>
    </row>
    <row r="34" spans="1:21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1</v>
      </c>
      <c r="O34" s="66">
        <v>10</v>
      </c>
      <c r="P34" s="69"/>
      <c r="Q34" s="69"/>
      <c r="R34" s="69"/>
      <c r="S34" s="69"/>
      <c r="T34" s="69"/>
      <c r="U34" s="70"/>
    </row>
    <row r="35" spans="1:21" ht="12" thickBot="1" x14ac:dyDescent="0.2">
      <c r="A35" s="51"/>
      <c r="B35" s="40" t="s">
        <v>32</v>
      </c>
      <c r="C35" s="41"/>
      <c r="D35" s="66">
        <v>161244.63800000001</v>
      </c>
      <c r="E35" s="66">
        <v>116559</v>
      </c>
      <c r="F35" s="67">
        <v>138.337355330777</v>
      </c>
      <c r="G35" s="66">
        <v>130588.2182</v>
      </c>
      <c r="H35" s="67">
        <v>23.4756398567662</v>
      </c>
      <c r="I35" s="66">
        <v>16851.160100000001</v>
      </c>
      <c r="J35" s="67">
        <v>10.4506793584045</v>
      </c>
      <c r="K35" s="66">
        <v>14867.135399999999</v>
      </c>
      <c r="L35" s="67">
        <v>11.384744814597701</v>
      </c>
      <c r="M35" s="67">
        <v>0.13345036865676199</v>
      </c>
      <c r="N35" s="66">
        <v>2189400.5060999999</v>
      </c>
      <c r="O35" s="66">
        <v>33395169.4888</v>
      </c>
      <c r="P35" s="66">
        <v>12862</v>
      </c>
      <c r="Q35" s="66">
        <v>16102</v>
      </c>
      <c r="R35" s="67">
        <v>-20.121724009439799</v>
      </c>
      <c r="S35" s="66">
        <v>12.5365136059711</v>
      </c>
      <c r="T35" s="66">
        <v>12.567378754191999</v>
      </c>
      <c r="U35" s="68">
        <v>-0.24620200791906</v>
      </c>
    </row>
    <row r="36" spans="1:21" ht="12" customHeight="1" thickBot="1" x14ac:dyDescent="0.2">
      <c r="A36" s="51"/>
      <c r="B36" s="40" t="s">
        <v>37</v>
      </c>
      <c r="C36" s="41"/>
      <c r="D36" s="69"/>
      <c r="E36" s="66">
        <v>446738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51"/>
      <c r="B37" s="40" t="s">
        <v>38</v>
      </c>
      <c r="C37" s="41"/>
      <c r="D37" s="69"/>
      <c r="E37" s="66">
        <v>651245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51"/>
      <c r="B38" s="40" t="s">
        <v>39</v>
      </c>
      <c r="C38" s="41"/>
      <c r="D38" s="69"/>
      <c r="E38" s="66">
        <v>374895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customHeight="1" thickBot="1" x14ac:dyDescent="0.2">
      <c r="A39" s="51"/>
      <c r="B39" s="40" t="s">
        <v>33</v>
      </c>
      <c r="C39" s="41"/>
      <c r="D39" s="66">
        <v>176015.39290000001</v>
      </c>
      <c r="E39" s="66">
        <v>345522</v>
      </c>
      <c r="F39" s="67">
        <v>50.941877188717399</v>
      </c>
      <c r="G39" s="66">
        <v>420991.462</v>
      </c>
      <c r="H39" s="67">
        <v>-58.1902701627711</v>
      </c>
      <c r="I39" s="66">
        <v>10980.7713</v>
      </c>
      <c r="J39" s="67">
        <v>6.2385289826546799</v>
      </c>
      <c r="K39" s="66">
        <v>18242.433000000001</v>
      </c>
      <c r="L39" s="67">
        <v>4.33320735611498</v>
      </c>
      <c r="M39" s="67">
        <v>-0.398064320696697</v>
      </c>
      <c r="N39" s="66">
        <v>3439551.2122999998</v>
      </c>
      <c r="O39" s="66">
        <v>56177777.928300001</v>
      </c>
      <c r="P39" s="66">
        <v>332</v>
      </c>
      <c r="Q39" s="66">
        <v>474</v>
      </c>
      <c r="R39" s="67">
        <v>-29.957805907173</v>
      </c>
      <c r="S39" s="66">
        <v>530.16684608433695</v>
      </c>
      <c r="T39" s="66">
        <v>618.21378080168802</v>
      </c>
      <c r="U39" s="68">
        <v>-16.6074011167692</v>
      </c>
    </row>
    <row r="40" spans="1:21" ht="12" thickBot="1" x14ac:dyDescent="0.2">
      <c r="A40" s="51"/>
      <c r="B40" s="40" t="s">
        <v>34</v>
      </c>
      <c r="C40" s="41"/>
      <c r="D40" s="66">
        <v>427022.91450000001</v>
      </c>
      <c r="E40" s="66">
        <v>451504</v>
      </c>
      <c r="F40" s="67">
        <v>94.577880705375804</v>
      </c>
      <c r="G40" s="66">
        <v>593297.20660000003</v>
      </c>
      <c r="H40" s="67">
        <v>-28.025463502999798</v>
      </c>
      <c r="I40" s="66">
        <v>25164.090499999998</v>
      </c>
      <c r="J40" s="67">
        <v>5.8929133883750904</v>
      </c>
      <c r="K40" s="66">
        <v>33897.554199999999</v>
      </c>
      <c r="L40" s="67">
        <v>5.71341880981646</v>
      </c>
      <c r="M40" s="67">
        <v>-0.25764288622333698</v>
      </c>
      <c r="N40" s="66">
        <v>8010495.0215999996</v>
      </c>
      <c r="O40" s="66">
        <v>111103966.5121</v>
      </c>
      <c r="P40" s="66">
        <v>2085</v>
      </c>
      <c r="Q40" s="66">
        <v>2841</v>
      </c>
      <c r="R40" s="67">
        <v>-26.610348468849001</v>
      </c>
      <c r="S40" s="66">
        <v>204.80715323741001</v>
      </c>
      <c r="T40" s="66">
        <v>201.62441918338601</v>
      </c>
      <c r="U40" s="68">
        <v>1.5540150838064299</v>
      </c>
    </row>
    <row r="41" spans="1:21" ht="12" thickBot="1" x14ac:dyDescent="0.2">
      <c r="A41" s="51"/>
      <c r="B41" s="40" t="s">
        <v>40</v>
      </c>
      <c r="C41" s="41"/>
      <c r="D41" s="69"/>
      <c r="E41" s="66">
        <v>106596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51"/>
      <c r="B42" s="40" t="s">
        <v>41</v>
      </c>
      <c r="C42" s="41"/>
      <c r="D42" s="69"/>
      <c r="E42" s="66">
        <v>65565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52"/>
      <c r="B44" s="40" t="s">
        <v>35</v>
      </c>
      <c r="C44" s="41"/>
      <c r="D44" s="71">
        <v>9414.0609000000004</v>
      </c>
      <c r="E44" s="71">
        <v>0</v>
      </c>
      <c r="F44" s="72"/>
      <c r="G44" s="71">
        <v>17255.0249</v>
      </c>
      <c r="H44" s="73">
        <v>-45.441626688119101</v>
      </c>
      <c r="I44" s="71">
        <v>1119.4028000000001</v>
      </c>
      <c r="J44" s="73">
        <v>11.8907537553746</v>
      </c>
      <c r="K44" s="71">
        <v>1955.1845000000001</v>
      </c>
      <c r="L44" s="73">
        <v>11.331102164912</v>
      </c>
      <c r="M44" s="73">
        <v>-0.427469479223061</v>
      </c>
      <c r="N44" s="71">
        <v>255255.44760000001</v>
      </c>
      <c r="O44" s="71">
        <v>7156146.3881999999</v>
      </c>
      <c r="P44" s="71">
        <v>32</v>
      </c>
      <c r="Q44" s="71">
        <v>39</v>
      </c>
      <c r="R44" s="73">
        <v>-17.948717948717999</v>
      </c>
      <c r="S44" s="71">
        <v>294.18940312500001</v>
      </c>
      <c r="T44" s="71">
        <v>317.37403846153899</v>
      </c>
      <c r="U44" s="74">
        <v>-7.88085331771362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81004</v>
      </c>
      <c r="D2" s="32">
        <v>677015.69805726502</v>
      </c>
      <c r="E2" s="32">
        <v>550784.38037863199</v>
      </c>
      <c r="F2" s="32">
        <v>126231.317678632</v>
      </c>
      <c r="G2" s="32">
        <v>550784.38037863199</v>
      </c>
      <c r="H2" s="32">
        <v>0.18645257124888001</v>
      </c>
    </row>
    <row r="3" spans="1:8" ht="14.25" x14ac:dyDescent="0.2">
      <c r="A3" s="32">
        <v>2</v>
      </c>
      <c r="B3" s="33">
        <v>13</v>
      </c>
      <c r="C3" s="32">
        <v>12760.04</v>
      </c>
      <c r="D3" s="32">
        <v>112516.377137478</v>
      </c>
      <c r="E3" s="32">
        <v>88452.998844141897</v>
      </c>
      <c r="F3" s="32">
        <v>24063.378293336398</v>
      </c>
      <c r="G3" s="32">
        <v>88452.998844141897</v>
      </c>
      <c r="H3" s="32">
        <v>0.213865562556591</v>
      </c>
    </row>
    <row r="4" spans="1:8" ht="14.25" x14ac:dyDescent="0.2">
      <c r="A4" s="32">
        <v>3</v>
      </c>
      <c r="B4" s="33">
        <v>14</v>
      </c>
      <c r="C4" s="32">
        <v>121032</v>
      </c>
      <c r="D4" s="32">
        <v>171439.301640171</v>
      </c>
      <c r="E4" s="32">
        <v>126916.62220854701</v>
      </c>
      <c r="F4" s="32">
        <v>44522.679431623903</v>
      </c>
      <c r="G4" s="32">
        <v>126916.62220854701</v>
      </c>
      <c r="H4" s="32">
        <v>0.25969937468055798</v>
      </c>
    </row>
    <row r="5" spans="1:8" ht="14.25" x14ac:dyDescent="0.2">
      <c r="A5" s="32">
        <v>4</v>
      </c>
      <c r="B5" s="33">
        <v>15</v>
      </c>
      <c r="C5" s="32">
        <v>4275</v>
      </c>
      <c r="D5" s="32">
        <v>59008.582362393201</v>
      </c>
      <c r="E5" s="32">
        <v>47327.797235042701</v>
      </c>
      <c r="F5" s="32">
        <v>11680.7851273504</v>
      </c>
      <c r="G5" s="32">
        <v>47327.797235042701</v>
      </c>
      <c r="H5" s="32">
        <v>0.19795061429563701</v>
      </c>
    </row>
    <row r="6" spans="1:8" ht="14.25" x14ac:dyDescent="0.2">
      <c r="A6" s="32">
        <v>5</v>
      </c>
      <c r="B6" s="33">
        <v>16</v>
      </c>
      <c r="C6" s="32">
        <v>3259</v>
      </c>
      <c r="D6" s="32">
        <v>176546.37480598301</v>
      </c>
      <c r="E6" s="32">
        <v>149649.13491453</v>
      </c>
      <c r="F6" s="32">
        <v>26897.239891452999</v>
      </c>
      <c r="G6" s="32">
        <v>149649.13491453</v>
      </c>
      <c r="H6" s="32">
        <v>0.15235226393638501</v>
      </c>
    </row>
    <row r="7" spans="1:8" ht="14.25" x14ac:dyDescent="0.2">
      <c r="A7" s="32">
        <v>6</v>
      </c>
      <c r="B7" s="33">
        <v>17</v>
      </c>
      <c r="C7" s="32">
        <v>25575</v>
      </c>
      <c r="D7" s="32">
        <v>342316.45439914498</v>
      </c>
      <c r="E7" s="32">
        <v>272508.36856153799</v>
      </c>
      <c r="F7" s="32">
        <v>69808.085837606806</v>
      </c>
      <c r="G7" s="32">
        <v>272508.36856153799</v>
      </c>
      <c r="H7" s="32">
        <v>0.20392851392474901</v>
      </c>
    </row>
    <row r="8" spans="1:8" ht="14.25" x14ac:dyDescent="0.2">
      <c r="A8" s="32">
        <v>7</v>
      </c>
      <c r="B8" s="33">
        <v>18</v>
      </c>
      <c r="C8" s="32">
        <v>43387</v>
      </c>
      <c r="D8" s="32">
        <v>180572.79521538501</v>
      </c>
      <c r="E8" s="32">
        <v>154035.28071367499</v>
      </c>
      <c r="F8" s="32">
        <v>26537.5145017094</v>
      </c>
      <c r="G8" s="32">
        <v>154035.28071367499</v>
      </c>
      <c r="H8" s="32">
        <v>0.14696297119428101</v>
      </c>
    </row>
    <row r="9" spans="1:8" ht="14.25" x14ac:dyDescent="0.2">
      <c r="A9" s="32">
        <v>8</v>
      </c>
      <c r="B9" s="33">
        <v>19</v>
      </c>
      <c r="C9" s="32">
        <v>31093</v>
      </c>
      <c r="D9" s="32">
        <v>137827.95090598299</v>
      </c>
      <c r="E9" s="32">
        <v>119052.563081197</v>
      </c>
      <c r="F9" s="32">
        <v>18775.387824786299</v>
      </c>
      <c r="G9" s="32">
        <v>119052.563081197</v>
      </c>
      <c r="H9" s="32">
        <v>0.13622336907260299</v>
      </c>
    </row>
    <row r="10" spans="1:8" ht="14.25" x14ac:dyDescent="0.2">
      <c r="A10" s="32">
        <v>9</v>
      </c>
      <c r="B10" s="33">
        <v>21</v>
      </c>
      <c r="C10" s="32">
        <v>325483</v>
      </c>
      <c r="D10" s="32">
        <v>1036358.6478</v>
      </c>
      <c r="E10" s="32">
        <v>1106841.1673999999</v>
      </c>
      <c r="F10" s="32">
        <v>-70482.5196</v>
      </c>
      <c r="G10" s="32">
        <v>1106841.1673999999</v>
      </c>
      <c r="H10" s="32">
        <v>-6.8009776103689107E-2</v>
      </c>
    </row>
    <row r="11" spans="1:8" ht="14.25" x14ac:dyDescent="0.2">
      <c r="A11" s="32">
        <v>10</v>
      </c>
      <c r="B11" s="33">
        <v>22</v>
      </c>
      <c r="C11" s="32">
        <v>33178</v>
      </c>
      <c r="D11" s="32">
        <v>456903.98868717899</v>
      </c>
      <c r="E11" s="32">
        <v>405297.250025641</v>
      </c>
      <c r="F11" s="32">
        <v>51606.738661538497</v>
      </c>
      <c r="G11" s="32">
        <v>405297.250025641</v>
      </c>
      <c r="H11" s="32">
        <v>0.112948759343992</v>
      </c>
    </row>
    <row r="12" spans="1:8" ht="14.25" x14ac:dyDescent="0.2">
      <c r="A12" s="32">
        <v>11</v>
      </c>
      <c r="B12" s="33">
        <v>23</v>
      </c>
      <c r="C12" s="32">
        <v>306891.47700000001</v>
      </c>
      <c r="D12" s="32">
        <v>2027957.51569915</v>
      </c>
      <c r="E12" s="32">
        <v>1749572.1801897399</v>
      </c>
      <c r="F12" s="32">
        <v>278385.33550940198</v>
      </c>
      <c r="G12" s="32">
        <v>1749572.1801897399</v>
      </c>
      <c r="H12" s="32">
        <v>0.13727375122719301</v>
      </c>
    </row>
    <row r="13" spans="1:8" ht="14.25" x14ac:dyDescent="0.2">
      <c r="A13" s="32">
        <v>12</v>
      </c>
      <c r="B13" s="33">
        <v>24</v>
      </c>
      <c r="C13" s="32">
        <v>21885.054</v>
      </c>
      <c r="D13" s="32">
        <v>518154.96134444402</v>
      </c>
      <c r="E13" s="32">
        <v>477627.11206581199</v>
      </c>
      <c r="F13" s="32">
        <v>40527.8492786325</v>
      </c>
      <c r="G13" s="32">
        <v>477627.11206581199</v>
      </c>
      <c r="H13" s="32">
        <v>7.8215692798686801E-2</v>
      </c>
    </row>
    <row r="14" spans="1:8" ht="14.25" x14ac:dyDescent="0.2">
      <c r="A14" s="32">
        <v>13</v>
      </c>
      <c r="B14" s="33">
        <v>25</v>
      </c>
      <c r="C14" s="32">
        <v>84238</v>
      </c>
      <c r="D14" s="32">
        <v>899189.31220000004</v>
      </c>
      <c r="E14" s="32">
        <v>828540.43259999994</v>
      </c>
      <c r="F14" s="32">
        <v>70648.8796</v>
      </c>
      <c r="G14" s="32">
        <v>828540.43259999994</v>
      </c>
      <c r="H14" s="32">
        <v>7.8569527730647806E-2</v>
      </c>
    </row>
    <row r="15" spans="1:8" ht="14.25" x14ac:dyDescent="0.2">
      <c r="A15" s="32">
        <v>14</v>
      </c>
      <c r="B15" s="33">
        <v>26</v>
      </c>
      <c r="C15" s="32">
        <v>66580</v>
      </c>
      <c r="D15" s="32">
        <v>359769.16357530397</v>
      </c>
      <c r="E15" s="32">
        <v>313845.52315647801</v>
      </c>
      <c r="F15" s="32">
        <v>45923.6404188261</v>
      </c>
      <c r="G15" s="32">
        <v>313845.52315647801</v>
      </c>
      <c r="H15" s="32">
        <v>0.127647516986857</v>
      </c>
    </row>
    <row r="16" spans="1:8" ht="14.25" x14ac:dyDescent="0.2">
      <c r="A16" s="32">
        <v>15</v>
      </c>
      <c r="B16" s="33">
        <v>27</v>
      </c>
      <c r="C16" s="32">
        <v>186584.04</v>
      </c>
      <c r="D16" s="32">
        <v>1233241.4835999999</v>
      </c>
      <c r="E16" s="32">
        <v>1110853.1043</v>
      </c>
      <c r="F16" s="32">
        <v>122388.3793</v>
      </c>
      <c r="G16" s="32">
        <v>1110853.1043</v>
      </c>
      <c r="H16" s="32">
        <v>9.9241211820682199E-2</v>
      </c>
    </row>
    <row r="17" spans="1:8" ht="14.25" x14ac:dyDescent="0.2">
      <c r="A17" s="32">
        <v>16</v>
      </c>
      <c r="B17" s="33">
        <v>29</v>
      </c>
      <c r="C17" s="32">
        <v>223868</v>
      </c>
      <c r="D17" s="32">
        <v>2731058.3734196601</v>
      </c>
      <c r="E17" s="32">
        <v>2562622.7412538501</v>
      </c>
      <c r="F17" s="32">
        <v>168435.63216581201</v>
      </c>
      <c r="G17" s="32">
        <v>2562622.7412538501</v>
      </c>
      <c r="H17" s="32">
        <v>6.1674123777481701E-2</v>
      </c>
    </row>
    <row r="18" spans="1:8" ht="14.25" x14ac:dyDescent="0.2">
      <c r="A18" s="32">
        <v>17</v>
      </c>
      <c r="B18" s="33">
        <v>31</v>
      </c>
      <c r="C18" s="32">
        <v>34350.504999999997</v>
      </c>
      <c r="D18" s="32">
        <v>281698.280986075</v>
      </c>
      <c r="E18" s="32">
        <v>227550.614454353</v>
      </c>
      <c r="F18" s="32">
        <v>54147.666531722098</v>
      </c>
      <c r="G18" s="32">
        <v>227550.614454353</v>
      </c>
      <c r="H18" s="32">
        <v>0.19221866154873199</v>
      </c>
    </row>
    <row r="19" spans="1:8" ht="14.25" x14ac:dyDescent="0.2">
      <c r="A19" s="32">
        <v>18</v>
      </c>
      <c r="B19" s="33">
        <v>32</v>
      </c>
      <c r="C19" s="32">
        <v>13304.518</v>
      </c>
      <c r="D19" s="32">
        <v>222066.57080699599</v>
      </c>
      <c r="E19" s="32">
        <v>202031.99888525601</v>
      </c>
      <c r="F19" s="32">
        <v>20034.571921740499</v>
      </c>
      <c r="G19" s="32">
        <v>202031.99888525601</v>
      </c>
      <c r="H19" s="32">
        <v>9.0218765701358297E-2</v>
      </c>
    </row>
    <row r="20" spans="1:8" ht="14.25" x14ac:dyDescent="0.2">
      <c r="A20" s="32">
        <v>19</v>
      </c>
      <c r="B20" s="33">
        <v>33</v>
      </c>
      <c r="C20" s="32">
        <v>68155.357999999993</v>
      </c>
      <c r="D20" s="32">
        <v>703664.37458568194</v>
      </c>
      <c r="E20" s="32">
        <v>581517.31115129404</v>
      </c>
      <c r="F20" s="32">
        <v>122147.06343438799</v>
      </c>
      <c r="G20" s="32">
        <v>581517.31115129404</v>
      </c>
      <c r="H20" s="32">
        <v>0.17358710749895201</v>
      </c>
    </row>
    <row r="21" spans="1:8" ht="14.25" x14ac:dyDescent="0.2">
      <c r="A21" s="32">
        <v>20</v>
      </c>
      <c r="B21" s="33">
        <v>34</v>
      </c>
      <c r="C21" s="32">
        <v>54648.11</v>
      </c>
      <c r="D21" s="32">
        <v>301207.027666084</v>
      </c>
      <c r="E21" s="32">
        <v>209811.61161177</v>
      </c>
      <c r="F21" s="32">
        <v>91395.416054314599</v>
      </c>
      <c r="G21" s="32">
        <v>209811.61161177</v>
      </c>
      <c r="H21" s="32">
        <v>0.30343055659257401</v>
      </c>
    </row>
    <row r="22" spans="1:8" ht="14.25" x14ac:dyDescent="0.2">
      <c r="A22" s="32">
        <v>21</v>
      </c>
      <c r="B22" s="33">
        <v>35</v>
      </c>
      <c r="C22" s="32">
        <v>34711.847999999998</v>
      </c>
      <c r="D22" s="32">
        <v>795657.43191150401</v>
      </c>
      <c r="E22" s="32">
        <v>743166.01657964604</v>
      </c>
      <c r="F22" s="32">
        <v>52491.415331858399</v>
      </c>
      <c r="G22" s="32">
        <v>743166.01657964604</v>
      </c>
      <c r="H22" s="32">
        <v>6.5972381110991296E-2</v>
      </c>
    </row>
    <row r="23" spans="1:8" ht="14.25" x14ac:dyDescent="0.2">
      <c r="A23" s="32">
        <v>22</v>
      </c>
      <c r="B23" s="33">
        <v>36</v>
      </c>
      <c r="C23" s="32">
        <v>110365.01300000001</v>
      </c>
      <c r="D23" s="32">
        <v>477857.97671327402</v>
      </c>
      <c r="E23" s="32">
        <v>402545.93325428298</v>
      </c>
      <c r="F23" s="32">
        <v>75312.0434589918</v>
      </c>
      <c r="G23" s="32">
        <v>402545.93325428298</v>
      </c>
      <c r="H23" s="32">
        <v>0.157603403373092</v>
      </c>
    </row>
    <row r="24" spans="1:8" ht="14.25" x14ac:dyDescent="0.2">
      <c r="A24" s="32">
        <v>23</v>
      </c>
      <c r="B24" s="33">
        <v>37</v>
      </c>
      <c r="C24" s="32">
        <v>120754.50199999999</v>
      </c>
      <c r="D24" s="32">
        <v>1038318.56499823</v>
      </c>
      <c r="E24" s="32">
        <v>898076.40942596097</v>
      </c>
      <c r="F24" s="32">
        <v>140242.155572269</v>
      </c>
      <c r="G24" s="32">
        <v>898076.40942596097</v>
      </c>
      <c r="H24" s="32">
        <v>0.13506659738141999</v>
      </c>
    </row>
    <row r="25" spans="1:8" ht="14.25" x14ac:dyDescent="0.2">
      <c r="A25" s="32">
        <v>24</v>
      </c>
      <c r="B25" s="33">
        <v>38</v>
      </c>
      <c r="C25" s="32">
        <v>154068.83600000001</v>
      </c>
      <c r="D25" s="32">
        <v>727777.17330000002</v>
      </c>
      <c r="E25" s="32">
        <v>699351.14969999995</v>
      </c>
      <c r="F25" s="32">
        <v>28426.0236</v>
      </c>
      <c r="G25" s="32">
        <v>699351.14969999995</v>
      </c>
      <c r="H25" s="32">
        <v>3.90586908230528E-2</v>
      </c>
    </row>
    <row r="26" spans="1:8" ht="14.25" x14ac:dyDescent="0.2">
      <c r="A26" s="32">
        <v>25</v>
      </c>
      <c r="B26" s="33">
        <v>39</v>
      </c>
      <c r="C26" s="32">
        <v>105836.91499999999</v>
      </c>
      <c r="D26" s="32">
        <v>142911.71739909999</v>
      </c>
      <c r="E26" s="32">
        <v>106105.90631037101</v>
      </c>
      <c r="F26" s="32">
        <v>36805.811088729097</v>
      </c>
      <c r="G26" s="32">
        <v>106105.90631037101</v>
      </c>
      <c r="H26" s="32">
        <v>0.25754229085319802</v>
      </c>
    </row>
    <row r="27" spans="1:8" ht="14.25" x14ac:dyDescent="0.2">
      <c r="A27" s="32">
        <v>26</v>
      </c>
      <c r="B27" s="33">
        <v>42</v>
      </c>
      <c r="C27" s="32">
        <v>10134.976000000001</v>
      </c>
      <c r="D27" s="32">
        <v>161244.6378</v>
      </c>
      <c r="E27" s="32">
        <v>144393.4872</v>
      </c>
      <c r="F27" s="32">
        <v>16851.150600000001</v>
      </c>
      <c r="G27" s="32">
        <v>144393.4872</v>
      </c>
      <c r="H27" s="32">
        <v>0.104506734796982</v>
      </c>
    </row>
    <row r="28" spans="1:8" ht="14.25" x14ac:dyDescent="0.2">
      <c r="A28" s="32">
        <v>27</v>
      </c>
      <c r="B28" s="33">
        <v>75</v>
      </c>
      <c r="C28" s="32">
        <v>339</v>
      </c>
      <c r="D28" s="32">
        <v>176015.39316239301</v>
      </c>
      <c r="E28" s="32">
        <v>165034.61923076899</v>
      </c>
      <c r="F28" s="32">
        <v>10980.7739316239</v>
      </c>
      <c r="G28" s="32">
        <v>165034.61923076899</v>
      </c>
      <c r="H28" s="32">
        <v>6.2385304684647598E-2</v>
      </c>
    </row>
    <row r="29" spans="1:8" ht="14.25" x14ac:dyDescent="0.2">
      <c r="A29" s="32">
        <v>28</v>
      </c>
      <c r="B29" s="33">
        <v>76</v>
      </c>
      <c r="C29" s="32">
        <v>2109</v>
      </c>
      <c r="D29" s="32">
        <v>427022.90993418801</v>
      </c>
      <c r="E29" s="32">
        <v>401858.82516837597</v>
      </c>
      <c r="F29" s="32">
        <v>25164.084765812</v>
      </c>
      <c r="G29" s="32">
        <v>401858.82516837597</v>
      </c>
      <c r="H29" s="32">
        <v>5.8929121085541297E-2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9414.0609636184909</v>
      </c>
      <c r="E30" s="32">
        <v>8294.6581952953602</v>
      </c>
      <c r="F30" s="32">
        <v>1119.40276832312</v>
      </c>
      <c r="G30" s="32">
        <v>8294.6581952953602</v>
      </c>
      <c r="H30" s="32">
        <v>0.118907533385343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2014-07-15T05:03:53Z</dcterms:modified>
</cp:coreProperties>
</file>