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<sst xmlns="http://schemas.openxmlformats.org/spreadsheetml/2006/main" count="116" uniqueCount="73">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</sst>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" sqref="G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17384297.9683</v>
      </c>
      <c r="F3" s="25">
        <f>RA!I7</f>
        <v>1738331.2083000001</v>
      </c>
      <c r="G3" s="16">
        <f>E3-F3</f>
        <v>15645966.76</v>
      </c>
      <c r="H3" s="27">
        <f>RA!J7</f>
        <v>9.9994328874816905</v>
      </c>
      <c r="I3" s="20">
        <f>SUM(I4:I40)</f>
        <v>17384301.826448824</v>
      </c>
      <c r="J3" s="21">
        <f>SUM(J4:J40)</f>
        <v>15645966.451937636</v>
      </c>
      <c r="K3" s="22">
        <f>E3-I3</f>
        <v>-3.8581488244235516</v>
      </c>
      <c r="L3" s="22">
        <f>G3-J3</f>
        <v>0.3080623634159565</v>
      </c>
    </row>
    <row r="4" spans="1:12" x14ac:dyDescent="0.15">
      <c r="A4" s="39">
        <f>RA!A8</f>
        <v>41837</v>
      </c>
      <c r="B4" s="12">
        <v>12</v>
      </c>
      <c r="C4" s="36" t="s">
        <v>6</v>
      </c>
      <c r="D4" s="36"/>
      <c r="E4" s="15">
        <f>VLOOKUP(C4,RA!B8:D39,3,0)</f>
        <v>633965.0943</v>
      </c>
      <c r="F4" s="25">
        <f>VLOOKUP(C4,RA!B8:I43,8,0)</f>
        <v>129919.9001</v>
      </c>
      <c r="G4" s="16">
        <f t="shared" ref="G4:G40" si="0">E4-F4</f>
        <v>504045.19420000003</v>
      </c>
      <c r="H4" s="27">
        <f>RA!J8</f>
        <v>20.493226088962</v>
      </c>
      <c r="I4" s="20">
        <f>VLOOKUP(B4,RMS!B:D,3,FALSE)</f>
        <v>633965.50747521396</v>
      </c>
      <c r="J4" s="21">
        <f>VLOOKUP(B4,RMS!B:E,4,FALSE)</f>
        <v>504045.20276153798</v>
      </c>
      <c r="K4" s="22">
        <f t="shared" ref="K4:K40" si="1">E4-I4</f>
        <v>-0.41317521396558732</v>
      </c>
      <c r="L4" s="22">
        <f t="shared" ref="L4:L40" si="2">G4-J4</f>
        <v>-8.5615379502996802E-3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112640.012</v>
      </c>
      <c r="F5" s="25">
        <f>VLOOKUP(C5,RA!B9:I44,8,0)</f>
        <v>24780.354599999999</v>
      </c>
      <c r="G5" s="16">
        <f t="shared" si="0"/>
        <v>87859.657399999996</v>
      </c>
      <c r="H5" s="27">
        <f>RA!J9</f>
        <v>21.999602237258301</v>
      </c>
      <c r="I5" s="20">
        <f>VLOOKUP(B5,RMS!B:D,3,FALSE)</f>
        <v>112640.033915188</v>
      </c>
      <c r="J5" s="21">
        <f>VLOOKUP(B5,RMS!B:E,4,FALSE)</f>
        <v>87859.661511088401</v>
      </c>
      <c r="K5" s="22">
        <f t="shared" si="1"/>
        <v>-2.1915188001003116E-2</v>
      </c>
      <c r="L5" s="22">
        <f t="shared" si="2"/>
        <v>-4.1110884048976004E-3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169413.97380000001</v>
      </c>
      <c r="F6" s="25">
        <f>VLOOKUP(C6,RA!B10:I45,8,0)</f>
        <v>46659.722099999999</v>
      </c>
      <c r="G6" s="16">
        <f t="shared" si="0"/>
        <v>122754.25170000001</v>
      </c>
      <c r="H6" s="27">
        <f>RA!J10</f>
        <v>27.541837933087901</v>
      </c>
      <c r="I6" s="20">
        <f>VLOOKUP(B6,RMS!B:D,3,FALSE)</f>
        <v>169416.11749658099</v>
      </c>
      <c r="J6" s="21">
        <f>VLOOKUP(B6,RMS!B:E,4,FALSE)</f>
        <v>122754.25162136801</v>
      </c>
      <c r="K6" s="22">
        <f t="shared" si="1"/>
        <v>-2.1436965809843969</v>
      </c>
      <c r="L6" s="22">
        <f t="shared" si="2"/>
        <v>7.8632001532241702E-5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58009.161899999999</v>
      </c>
      <c r="F7" s="25">
        <f>VLOOKUP(C7,RA!B11:I46,8,0)</f>
        <v>12443.4193</v>
      </c>
      <c r="G7" s="16">
        <f t="shared" si="0"/>
        <v>45565.742599999998</v>
      </c>
      <c r="H7" s="27">
        <f>RA!J11</f>
        <v>21.450782759886799</v>
      </c>
      <c r="I7" s="20">
        <f>VLOOKUP(B7,RMS!B:D,3,FALSE)</f>
        <v>58009.198361538503</v>
      </c>
      <c r="J7" s="21">
        <f>VLOOKUP(B7,RMS!B:E,4,FALSE)</f>
        <v>45565.742129914499</v>
      </c>
      <c r="K7" s="22">
        <f t="shared" si="1"/>
        <v>-3.6461538504227065E-2</v>
      </c>
      <c r="L7" s="22">
        <f t="shared" si="2"/>
        <v>4.7008549881866202E-4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155006.3063</v>
      </c>
      <c r="F8" s="25">
        <f>VLOOKUP(C8,RA!B12:I47,8,0)</f>
        <v>28260.197800000002</v>
      </c>
      <c r="G8" s="16">
        <f t="shared" si="0"/>
        <v>126746.1085</v>
      </c>
      <c r="H8" s="27">
        <f>RA!J12</f>
        <v>18.231643908283999</v>
      </c>
      <c r="I8" s="20">
        <f>VLOOKUP(B8,RMS!B:D,3,FALSE)</f>
        <v>155006.31642136801</v>
      </c>
      <c r="J8" s="21">
        <f>VLOOKUP(B8,RMS!B:E,4,FALSE)</f>
        <v>126746.109794017</v>
      </c>
      <c r="K8" s="22">
        <f t="shared" si="1"/>
        <v>-1.0121368017280474E-2</v>
      </c>
      <c r="L8" s="22">
        <f t="shared" si="2"/>
        <v>-1.294016998144798E-3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299923.78889999999</v>
      </c>
      <c r="F9" s="25">
        <f>VLOOKUP(C9,RA!B13:I48,8,0)</f>
        <v>79009.834700000007</v>
      </c>
      <c r="G9" s="16">
        <f t="shared" si="0"/>
        <v>220913.95419999998</v>
      </c>
      <c r="H9" s="27">
        <f>RA!J13</f>
        <v>26.343303740519001</v>
      </c>
      <c r="I9" s="20">
        <f>VLOOKUP(B9,RMS!B:D,3,FALSE)</f>
        <v>299923.92345042701</v>
      </c>
      <c r="J9" s="21">
        <f>VLOOKUP(B9,RMS!B:E,4,FALSE)</f>
        <v>220913.953378632</v>
      </c>
      <c r="K9" s="22">
        <f t="shared" si="1"/>
        <v>-0.13455042702844366</v>
      </c>
      <c r="L9" s="22">
        <f t="shared" si="2"/>
        <v>8.2136798300780356E-4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173633.46599999999</v>
      </c>
      <c r="F10" s="25">
        <f>VLOOKUP(C10,RA!B14:I49,8,0)</f>
        <v>9601.8917999999994</v>
      </c>
      <c r="G10" s="16">
        <f t="shared" si="0"/>
        <v>164031.57419999997</v>
      </c>
      <c r="H10" s="27">
        <f>RA!J14</f>
        <v>5.5299776138777297</v>
      </c>
      <c r="I10" s="20">
        <f>VLOOKUP(B10,RMS!B:D,3,FALSE)</f>
        <v>173633.47715299099</v>
      </c>
      <c r="J10" s="21">
        <f>VLOOKUP(B10,RMS!B:E,4,FALSE)</f>
        <v>164031.57358717901</v>
      </c>
      <c r="K10" s="22">
        <f t="shared" si="1"/>
        <v>-1.1152991006383672E-2</v>
      </c>
      <c r="L10" s="22">
        <f t="shared" si="2"/>
        <v>6.1282096430659294E-4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136450.45240000001</v>
      </c>
      <c r="F11" s="25">
        <f>VLOOKUP(C11,RA!B15:I50,8,0)</f>
        <v>25523.262500000001</v>
      </c>
      <c r="G11" s="16">
        <f t="shared" si="0"/>
        <v>110927.18990000001</v>
      </c>
      <c r="H11" s="27">
        <f>RA!J15</f>
        <v>18.705150515133099</v>
      </c>
      <c r="I11" s="20">
        <f>VLOOKUP(B11,RMS!B:D,3,FALSE)</f>
        <v>136450.47731367499</v>
      </c>
      <c r="J11" s="21">
        <f>VLOOKUP(B11,RMS!B:E,4,FALSE)</f>
        <v>110927.191025641</v>
      </c>
      <c r="K11" s="22">
        <f t="shared" si="1"/>
        <v>-2.4913674977142364E-2</v>
      </c>
      <c r="L11" s="22">
        <f t="shared" si="2"/>
        <v>-1.1256409925408661E-3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976610.15839999996</v>
      </c>
      <c r="F12" s="25">
        <f>VLOOKUP(C12,RA!B16:I51,8,0)</f>
        <v>-36827.955099999999</v>
      </c>
      <c r="G12" s="16">
        <f t="shared" si="0"/>
        <v>1013438.1135</v>
      </c>
      <c r="H12" s="27">
        <f>RA!J16</f>
        <v>-3.77099856920759</v>
      </c>
      <c r="I12" s="20">
        <f>VLOOKUP(B12,RMS!B:D,3,FALSE)</f>
        <v>976610.00470000005</v>
      </c>
      <c r="J12" s="21">
        <f>VLOOKUP(B12,RMS!B:E,4,FALSE)</f>
        <v>1013438.1135</v>
      </c>
      <c r="K12" s="22">
        <f t="shared" si="1"/>
        <v>0.15369999990798533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847177.35569999996</v>
      </c>
      <c r="F13" s="25">
        <f>VLOOKUP(C13,RA!B17:I52,8,0)</f>
        <v>66127.858200000002</v>
      </c>
      <c r="G13" s="16">
        <f t="shared" si="0"/>
        <v>781049.49749999994</v>
      </c>
      <c r="H13" s="27">
        <f>RA!J17</f>
        <v>7.8056687605112298</v>
      </c>
      <c r="I13" s="20">
        <f>VLOOKUP(B13,RMS!B:D,3,FALSE)</f>
        <v>847177.42684871797</v>
      </c>
      <c r="J13" s="21">
        <f>VLOOKUP(B13,RMS!B:E,4,FALSE)</f>
        <v>781049.49824102595</v>
      </c>
      <c r="K13" s="22">
        <f t="shared" si="1"/>
        <v>-7.1148718008771539E-2</v>
      </c>
      <c r="L13" s="22">
        <f t="shared" si="2"/>
        <v>-7.4102601502090693E-4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1868194.0171999999</v>
      </c>
      <c r="F14" s="25">
        <f>VLOOKUP(C14,RA!B18:I53,8,0)</f>
        <v>291260.55729999999</v>
      </c>
      <c r="G14" s="16">
        <f t="shared" si="0"/>
        <v>1576933.4598999999</v>
      </c>
      <c r="H14" s="27">
        <f>RA!J18</f>
        <v>15.590487637709799</v>
      </c>
      <c r="I14" s="20">
        <f>VLOOKUP(B14,RMS!B:D,3,FALSE)</f>
        <v>1868194.32118205</v>
      </c>
      <c r="J14" s="21">
        <f>VLOOKUP(B14,RMS!B:E,4,FALSE)</f>
        <v>1576933.4650940199</v>
      </c>
      <c r="K14" s="22">
        <f t="shared" si="1"/>
        <v>-0.30398205015808344</v>
      </c>
      <c r="L14" s="22">
        <f t="shared" si="2"/>
        <v>-5.1940199919044971E-3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467137.81319999998</v>
      </c>
      <c r="F15" s="25">
        <f>VLOOKUP(C15,RA!B19:I54,8,0)</f>
        <v>49019.095600000001</v>
      </c>
      <c r="G15" s="16">
        <f t="shared" si="0"/>
        <v>418118.71759999997</v>
      </c>
      <c r="H15" s="27">
        <f>RA!J19</f>
        <v>10.493497682024101</v>
      </c>
      <c r="I15" s="20">
        <f>VLOOKUP(B15,RMS!B:D,3,FALSE)</f>
        <v>467137.86509914498</v>
      </c>
      <c r="J15" s="21">
        <f>VLOOKUP(B15,RMS!B:E,4,FALSE)</f>
        <v>418118.71701709402</v>
      </c>
      <c r="K15" s="22">
        <f t="shared" si="1"/>
        <v>-5.1899145008064806E-2</v>
      </c>
      <c r="L15" s="22">
        <f t="shared" si="2"/>
        <v>5.8290595188736916E-4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1000282.7533</v>
      </c>
      <c r="F16" s="25">
        <f>VLOOKUP(C16,RA!B20:I55,8,0)</f>
        <v>81288.338199999998</v>
      </c>
      <c r="G16" s="16">
        <f t="shared" si="0"/>
        <v>918994.41509999998</v>
      </c>
      <c r="H16" s="27">
        <f>RA!J20</f>
        <v>8.1265360151241595</v>
      </c>
      <c r="I16" s="20">
        <f>VLOOKUP(B16,RMS!B:D,3,FALSE)</f>
        <v>1000282.8207</v>
      </c>
      <c r="J16" s="21">
        <f>VLOOKUP(B16,RMS!B:E,4,FALSE)</f>
        <v>918994.41509999998</v>
      </c>
      <c r="K16" s="22">
        <f t="shared" si="1"/>
        <v>-6.7400000058114529E-2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401182.59080000001</v>
      </c>
      <c r="F17" s="25">
        <f>VLOOKUP(C17,RA!B21:I56,8,0)</f>
        <v>19518.887900000002</v>
      </c>
      <c r="G17" s="16">
        <f t="shared" si="0"/>
        <v>381663.70290000003</v>
      </c>
      <c r="H17" s="27">
        <f>RA!J21</f>
        <v>4.8653377159455697</v>
      </c>
      <c r="I17" s="20">
        <f>VLOOKUP(B17,RMS!B:D,3,FALSE)</f>
        <v>401182.34188717901</v>
      </c>
      <c r="J17" s="21">
        <f>VLOOKUP(B17,RMS!B:E,4,FALSE)</f>
        <v>381663.70291538502</v>
      </c>
      <c r="K17" s="22">
        <f t="shared" si="1"/>
        <v>0.24891282099997625</v>
      </c>
      <c r="L17" s="22">
        <f t="shared" si="2"/>
        <v>-1.5384983271360397E-5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1230005.7609999999</v>
      </c>
      <c r="F18" s="25">
        <f>VLOOKUP(C18,RA!B22:I57,8,0)</f>
        <v>142402.43539999999</v>
      </c>
      <c r="G18" s="16">
        <f t="shared" si="0"/>
        <v>1087603.3255999999</v>
      </c>
      <c r="H18" s="27">
        <f>RA!J22</f>
        <v>11.5773795469239</v>
      </c>
      <c r="I18" s="20">
        <f>VLOOKUP(B18,RMS!B:D,3,FALSE)</f>
        <v>1230006.1751999999</v>
      </c>
      <c r="J18" s="21">
        <f>VLOOKUP(B18,RMS!B:E,4,FALSE)</f>
        <v>1087603.3248999999</v>
      </c>
      <c r="K18" s="22">
        <f t="shared" si="1"/>
        <v>-0.41419999999925494</v>
      </c>
      <c r="L18" s="22">
        <f t="shared" si="2"/>
        <v>6.99999975040555E-4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2693318.9838999999</v>
      </c>
      <c r="F19" s="25">
        <f>VLOOKUP(C19,RA!B23:I58,8,0)</f>
        <v>213243.53950000001</v>
      </c>
      <c r="G19" s="16">
        <f t="shared" si="0"/>
        <v>2480075.4443999999</v>
      </c>
      <c r="H19" s="27">
        <f>RA!J23</f>
        <v>7.91750033229326</v>
      </c>
      <c r="I19" s="20">
        <f>VLOOKUP(B19,RMS!B:D,3,FALSE)</f>
        <v>2693319.90608034</v>
      </c>
      <c r="J19" s="21">
        <f>VLOOKUP(B19,RMS!B:E,4,FALSE)</f>
        <v>2480075.4812427401</v>
      </c>
      <c r="K19" s="22">
        <f t="shared" si="1"/>
        <v>-0.92218034015968442</v>
      </c>
      <c r="L19" s="22">
        <f t="shared" si="2"/>
        <v>-3.6842740140855312E-2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266183.05420000001</v>
      </c>
      <c r="F20" s="25">
        <f>VLOOKUP(C20,RA!B24:I59,8,0)</f>
        <v>52824.852099999996</v>
      </c>
      <c r="G20" s="16">
        <f t="shared" si="0"/>
        <v>213358.20210000002</v>
      </c>
      <c r="H20" s="27">
        <f>RA!J24</f>
        <v>19.8453099348351</v>
      </c>
      <c r="I20" s="20">
        <f>VLOOKUP(B20,RMS!B:D,3,FALSE)</f>
        <v>266183.04432613298</v>
      </c>
      <c r="J20" s="21">
        <f>VLOOKUP(B20,RMS!B:E,4,FALSE)</f>
        <v>213358.19680339599</v>
      </c>
      <c r="K20" s="22">
        <f t="shared" si="1"/>
        <v>9.8738670349121094E-3</v>
      </c>
      <c r="L20" s="22">
        <f t="shared" si="2"/>
        <v>5.2966040384490043E-3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244497.26010000001</v>
      </c>
      <c r="F21" s="25">
        <f>VLOOKUP(C21,RA!B25:I60,8,0)</f>
        <v>19202.617699999999</v>
      </c>
      <c r="G21" s="16">
        <f t="shared" si="0"/>
        <v>225294.64240000001</v>
      </c>
      <c r="H21" s="27">
        <f>RA!J25</f>
        <v>7.8539193822237898</v>
      </c>
      <c r="I21" s="20">
        <f>VLOOKUP(B21,RMS!B:D,3,FALSE)</f>
        <v>244497.26848070501</v>
      </c>
      <c r="J21" s="21">
        <f>VLOOKUP(B21,RMS!B:E,4,FALSE)</f>
        <v>225294.644749092</v>
      </c>
      <c r="K21" s="22">
        <f t="shared" si="1"/>
        <v>-8.3807049959432334E-3</v>
      </c>
      <c r="L21" s="22">
        <f t="shared" si="2"/>
        <v>-2.3490919847972691E-3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562040.51089999999</v>
      </c>
      <c r="F22" s="25">
        <f>VLOOKUP(C22,RA!B26:I61,8,0)</f>
        <v>116300.40519999999</v>
      </c>
      <c r="G22" s="16">
        <f t="shared" si="0"/>
        <v>445740.10570000001</v>
      </c>
      <c r="H22" s="27">
        <f>RA!J26</f>
        <v>20.692530688538302</v>
      </c>
      <c r="I22" s="20">
        <f>VLOOKUP(B22,RMS!B:D,3,FALSE)</f>
        <v>562040.48828969803</v>
      </c>
      <c r="J22" s="21">
        <f>VLOOKUP(B22,RMS!B:E,4,FALSE)</f>
        <v>445740.11620987399</v>
      </c>
      <c r="K22" s="22">
        <f t="shared" si="1"/>
        <v>2.2610301966778934E-2</v>
      </c>
      <c r="L22" s="22">
        <f t="shared" si="2"/>
        <v>-1.0509873973205686E-2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255276.63819999999</v>
      </c>
      <c r="F23" s="25">
        <f>VLOOKUP(C23,RA!B27:I62,8,0)</f>
        <v>82223.705799999996</v>
      </c>
      <c r="G23" s="16">
        <f t="shared" si="0"/>
        <v>173052.93239999999</v>
      </c>
      <c r="H23" s="27">
        <f>RA!J27</f>
        <v>32.209647690354103</v>
      </c>
      <c r="I23" s="20">
        <f>VLOOKUP(B23,RMS!B:D,3,FALSE)</f>
        <v>255276.58611021901</v>
      </c>
      <c r="J23" s="21">
        <f>VLOOKUP(B23,RMS!B:E,4,FALSE)</f>
        <v>173052.94356352501</v>
      </c>
      <c r="K23" s="22">
        <f t="shared" si="1"/>
        <v>5.2089780976530164E-2</v>
      </c>
      <c r="L23" s="22">
        <f t="shared" si="2"/>
        <v>-1.1163525021402165E-2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847225.58550000004</v>
      </c>
      <c r="F24" s="25">
        <f>VLOOKUP(C24,RA!B28:I63,8,0)</f>
        <v>34054.448199999999</v>
      </c>
      <c r="G24" s="16">
        <f t="shared" si="0"/>
        <v>813171.13730000006</v>
      </c>
      <c r="H24" s="27">
        <f>RA!J28</f>
        <v>4.0195254702916401</v>
      </c>
      <c r="I24" s="20">
        <f>VLOOKUP(B24,RMS!B:D,3,FALSE)</f>
        <v>847225.58564690303</v>
      </c>
      <c r="J24" s="21">
        <f>VLOOKUP(B24,RMS!B:E,4,FALSE)</f>
        <v>813171.11543008802</v>
      </c>
      <c r="K24" s="22">
        <f t="shared" si="1"/>
        <v>-1.4690298121422529E-4</v>
      </c>
      <c r="L24" s="22">
        <f t="shared" si="2"/>
        <v>2.1869912045076489E-2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516411.23100000003</v>
      </c>
      <c r="F25" s="25">
        <f>VLOOKUP(C25,RA!B29:I64,8,0)</f>
        <v>82522.464099999997</v>
      </c>
      <c r="G25" s="16">
        <f t="shared" si="0"/>
        <v>433888.76690000005</v>
      </c>
      <c r="H25" s="27">
        <f>RA!J29</f>
        <v>15.9799901989351</v>
      </c>
      <c r="I25" s="20">
        <f>VLOOKUP(B25,RMS!B:D,3,FALSE)</f>
        <v>516411.23099911498</v>
      </c>
      <c r="J25" s="21">
        <f>VLOOKUP(B25,RMS!B:E,4,FALSE)</f>
        <v>433888.76142994402</v>
      </c>
      <c r="K25" s="22">
        <f t="shared" si="1"/>
        <v>8.8504748418927193E-7</v>
      </c>
      <c r="L25" s="22">
        <f t="shared" si="2"/>
        <v>5.4700560285709798E-3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1404806.1580000001</v>
      </c>
      <c r="F26" s="25">
        <f>VLOOKUP(C26,RA!B30:I65,8,0)</f>
        <v>116911.4433</v>
      </c>
      <c r="G26" s="16">
        <f t="shared" si="0"/>
        <v>1287894.7147000001</v>
      </c>
      <c r="H26" s="27">
        <f>RA!J30</f>
        <v>8.3222473530757402</v>
      </c>
      <c r="I26" s="20">
        <f>VLOOKUP(B26,RMS!B:D,3,FALSE)</f>
        <v>1404806.14397168</v>
      </c>
      <c r="J26" s="21">
        <f>VLOOKUP(B26,RMS!B:E,4,FALSE)</f>
        <v>1287894.4435764099</v>
      </c>
      <c r="K26" s="22">
        <f t="shared" si="1"/>
        <v>1.4028320088982582E-2</v>
      </c>
      <c r="L26" s="22">
        <f t="shared" si="2"/>
        <v>0.27112359018065035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1131364.8696999999</v>
      </c>
      <c r="F27" s="25">
        <f>VLOOKUP(C27,RA!B31:I66,8,0)</f>
        <v>-45047.393499999998</v>
      </c>
      <c r="G27" s="16">
        <f t="shared" si="0"/>
        <v>1176412.2631999999</v>
      </c>
      <c r="H27" s="27">
        <f>RA!J31</f>
        <v>-3.9816857237174998</v>
      </c>
      <c r="I27" s="20">
        <f>VLOOKUP(B27,RMS!B:D,3,FALSE)</f>
        <v>1131364.6942026501</v>
      </c>
      <c r="J27" s="21">
        <f>VLOOKUP(B27,RMS!B:E,4,FALSE)</f>
        <v>1176412.19621239</v>
      </c>
      <c r="K27" s="22">
        <f t="shared" si="1"/>
        <v>0.1754973498173058</v>
      </c>
      <c r="L27" s="22">
        <f t="shared" si="2"/>
        <v>6.6987609956413507E-2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128165.7975</v>
      </c>
      <c r="F28" s="25">
        <f>VLOOKUP(C28,RA!B32:I67,8,0)</f>
        <v>35779.578800000003</v>
      </c>
      <c r="G28" s="16">
        <f t="shared" si="0"/>
        <v>92386.218699999998</v>
      </c>
      <c r="H28" s="27">
        <f>RA!J32</f>
        <v>27.916635715546501</v>
      </c>
      <c r="I28" s="20">
        <f>VLOOKUP(B28,RMS!B:D,3,FALSE)</f>
        <v>128165.70724105601</v>
      </c>
      <c r="J28" s="21">
        <f>VLOOKUP(B28,RMS!B:E,4,FALSE)</f>
        <v>92386.198799818201</v>
      </c>
      <c r="K28" s="22">
        <f t="shared" si="1"/>
        <v>9.0258943993831053E-2</v>
      </c>
      <c r="L28" s="22">
        <f t="shared" si="2"/>
        <v>1.9900181796401739E-2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146899.7689</v>
      </c>
      <c r="F31" s="25">
        <f>VLOOKUP(C31,RA!B35:I70,8,0)</f>
        <v>21484.312300000001</v>
      </c>
      <c r="G31" s="16">
        <f t="shared" si="0"/>
        <v>125415.45659999999</v>
      </c>
      <c r="H31" s="27">
        <f>RA!J35</f>
        <v>14.625150509681999</v>
      </c>
      <c r="I31" s="20">
        <f>VLOOKUP(B31,RMS!B:D,3,FALSE)</f>
        <v>146899.76869999999</v>
      </c>
      <c r="J31" s="21">
        <f>VLOOKUP(B31,RMS!B:E,4,FALSE)</f>
        <v>125415.45879999999</v>
      </c>
      <c r="K31" s="22">
        <f t="shared" si="1"/>
        <v>2.0000000949949026E-4</v>
      </c>
      <c r="L31" s="22">
        <f t="shared" si="2"/>
        <v>-2.2000000026309863E-3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234045.29980000001</v>
      </c>
      <c r="F35" s="25">
        <f>VLOOKUP(C35,RA!B8:I74,8,0)</f>
        <v>12770.658600000001</v>
      </c>
      <c r="G35" s="16">
        <f t="shared" si="0"/>
        <v>221274.64120000001</v>
      </c>
      <c r="H35" s="27">
        <f>RA!J39</f>
        <v>5.4564900944017998</v>
      </c>
      <c r="I35" s="20">
        <f>VLOOKUP(B35,RMS!B:D,3,FALSE)</f>
        <v>234045.29914529901</v>
      </c>
      <c r="J35" s="21">
        <f>VLOOKUP(B35,RMS!B:E,4,FALSE)</f>
        <v>221274.641025641</v>
      </c>
      <c r="K35" s="22">
        <f t="shared" si="1"/>
        <v>6.547009979840368E-4</v>
      </c>
      <c r="L35" s="22">
        <f t="shared" si="2"/>
        <v>1.7435901099815965E-4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410291.00459999999</v>
      </c>
      <c r="F36" s="25">
        <f>VLOOKUP(C36,RA!B8:I75,8,0)</f>
        <v>25527.489699999998</v>
      </c>
      <c r="G36" s="16">
        <f t="shared" si="0"/>
        <v>384763.51490000001</v>
      </c>
      <c r="H36" s="27">
        <f>RA!J40</f>
        <v>6.2218009690188598</v>
      </c>
      <c r="I36" s="20">
        <f>VLOOKUP(B36,RMS!B:D,3,FALSE)</f>
        <v>410290.99537777802</v>
      </c>
      <c r="J36" s="21">
        <f>VLOOKUP(B36,RMS!B:E,4,FALSE)</f>
        <v>384763.51682905998</v>
      </c>
      <c r="K36" s="22">
        <f t="shared" si="1"/>
        <v>9.2222219682298601E-3</v>
      </c>
      <c r="L36" s="22">
        <f t="shared" si="2"/>
        <v>-1.9290599739179015E-3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4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14139.1008</v>
      </c>
      <c r="F40" s="25">
        <f>VLOOKUP(C40,RA!B8:I78,8,0)</f>
        <v>1545.2861</v>
      </c>
      <c r="G40" s="16">
        <f t="shared" si="0"/>
        <v>12593.814700000001</v>
      </c>
      <c r="H40" s="27">
        <f>RA!J43</f>
        <v>0</v>
      </c>
      <c r="I40" s="20">
        <f>VLOOKUP(B40,RMS!B:D,3,FALSE)</f>
        <v>14139.100673171501</v>
      </c>
      <c r="J40" s="21">
        <f>VLOOKUP(B40,RMS!B:E,4,FALSE)</f>
        <v>12593.8146887527</v>
      </c>
      <c r="K40" s="22">
        <f t="shared" si="1"/>
        <v>1.268284995603608E-4</v>
      </c>
      <c r="L40" s="22">
        <f t="shared" si="2"/>
        <v>1.1247300790273584E-5</v>
      </c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4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4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5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3"/>
      <c r="W4" s="44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5" t="s">
        <v>4</v>
      </c>
      <c r="C6" s="46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7" t="s">
        <v>5</v>
      </c>
      <c r="B7" s="48"/>
      <c r="C7" s="49"/>
      <c r="D7" s="63">
        <v>17384297.9683</v>
      </c>
      <c r="E7" s="63">
        <v>21487871</v>
      </c>
      <c r="F7" s="64">
        <v>80.902840343280204</v>
      </c>
      <c r="G7" s="63">
        <v>15086215.625800001</v>
      </c>
      <c r="H7" s="64">
        <v>15.232994141817001</v>
      </c>
      <c r="I7" s="63">
        <v>1738331.2083000001</v>
      </c>
      <c r="J7" s="64">
        <v>9.9994328874816905</v>
      </c>
      <c r="K7" s="63">
        <v>1536966.7069000001</v>
      </c>
      <c r="L7" s="64">
        <v>10.1878877050619</v>
      </c>
      <c r="M7" s="64">
        <v>0.13101422463869999</v>
      </c>
      <c r="N7" s="63">
        <v>292262301.63779998</v>
      </c>
      <c r="O7" s="63">
        <v>3974545668.9912</v>
      </c>
      <c r="P7" s="63">
        <v>1015775</v>
      </c>
      <c r="Q7" s="63">
        <v>996395</v>
      </c>
      <c r="R7" s="64">
        <v>1.9450117674215499</v>
      </c>
      <c r="S7" s="63">
        <v>17.114319576973202</v>
      </c>
      <c r="T7" s="63">
        <v>16.971211321815101</v>
      </c>
      <c r="U7" s="65">
        <v>0.83619015359888804</v>
      </c>
      <c r="V7" s="53"/>
      <c r="W7" s="53"/>
    </row>
    <row r="8" spans="1:23" ht="14.25" thickBot="1" x14ac:dyDescent="0.2">
      <c r="A8" s="50">
        <v>41837</v>
      </c>
      <c r="B8" s="40" t="s">
        <v>6</v>
      </c>
      <c r="C8" s="41"/>
      <c r="D8" s="66">
        <v>633965.0943</v>
      </c>
      <c r="E8" s="66">
        <v>662042</v>
      </c>
      <c r="F8" s="67">
        <v>95.7590446376514</v>
      </c>
      <c r="G8" s="66">
        <v>512938.30859999999</v>
      </c>
      <c r="H8" s="67">
        <v>23.594803443386301</v>
      </c>
      <c r="I8" s="66">
        <v>129919.9001</v>
      </c>
      <c r="J8" s="67">
        <v>20.493226088962</v>
      </c>
      <c r="K8" s="66">
        <v>83061.040099999998</v>
      </c>
      <c r="L8" s="67">
        <v>16.1931832166532</v>
      </c>
      <c r="M8" s="67">
        <v>0.56414968971716495</v>
      </c>
      <c r="N8" s="66">
        <v>11616893.6709</v>
      </c>
      <c r="O8" s="66">
        <v>152201535.66299999</v>
      </c>
      <c r="P8" s="66">
        <v>36594</v>
      </c>
      <c r="Q8" s="66">
        <v>34348</v>
      </c>
      <c r="R8" s="67">
        <v>6.5389542331431203</v>
      </c>
      <c r="S8" s="66">
        <v>17.324290711592099</v>
      </c>
      <c r="T8" s="66">
        <v>19.308808236287401</v>
      </c>
      <c r="U8" s="68">
        <v>-11.455115581542699</v>
      </c>
      <c r="V8" s="53"/>
      <c r="W8" s="53"/>
    </row>
    <row r="9" spans="1:23" ht="12" customHeight="1" thickBot="1" x14ac:dyDescent="0.2">
      <c r="A9" s="51"/>
      <c r="B9" s="40" t="s">
        <v>7</v>
      </c>
      <c r="C9" s="41"/>
      <c r="D9" s="66">
        <v>112640.012</v>
      </c>
      <c r="E9" s="66">
        <v>123779</v>
      </c>
      <c r="F9" s="67">
        <v>91.000906454245097</v>
      </c>
      <c r="G9" s="66">
        <v>98611.498600000006</v>
      </c>
      <c r="H9" s="67">
        <v>14.226042195042799</v>
      </c>
      <c r="I9" s="66">
        <v>24780.354599999999</v>
      </c>
      <c r="J9" s="67">
        <v>21.999602237258301</v>
      </c>
      <c r="K9" s="66">
        <v>18607.245699999999</v>
      </c>
      <c r="L9" s="67">
        <v>18.8692454370631</v>
      </c>
      <c r="M9" s="67">
        <v>0.331758337559868</v>
      </c>
      <c r="N9" s="66">
        <v>2110997.7385999998</v>
      </c>
      <c r="O9" s="66">
        <v>25616440.999000002</v>
      </c>
      <c r="P9" s="66">
        <v>6426</v>
      </c>
      <c r="Q9" s="66">
        <v>6648</v>
      </c>
      <c r="R9" s="67">
        <v>-3.33935018050542</v>
      </c>
      <c r="S9" s="66">
        <v>17.528791160908799</v>
      </c>
      <c r="T9" s="66">
        <v>17.366591230445199</v>
      </c>
      <c r="U9" s="68">
        <v>0.92533437688098696</v>
      </c>
      <c r="V9" s="53"/>
      <c r="W9" s="53"/>
    </row>
    <row r="10" spans="1:23" ht="14.25" thickBot="1" x14ac:dyDescent="0.2">
      <c r="A10" s="51"/>
      <c r="B10" s="40" t="s">
        <v>8</v>
      </c>
      <c r="C10" s="41"/>
      <c r="D10" s="66">
        <v>169413.97380000001</v>
      </c>
      <c r="E10" s="66">
        <v>194718</v>
      </c>
      <c r="F10" s="67">
        <v>87.004783224971504</v>
      </c>
      <c r="G10" s="66">
        <v>148964.29209999999</v>
      </c>
      <c r="H10" s="67">
        <v>13.727908488480001</v>
      </c>
      <c r="I10" s="66">
        <v>46659.722099999999</v>
      </c>
      <c r="J10" s="67">
        <v>27.541837933087901</v>
      </c>
      <c r="K10" s="66">
        <v>32776.346299999997</v>
      </c>
      <c r="L10" s="67">
        <v>22.002820835745801</v>
      </c>
      <c r="M10" s="67">
        <v>0.42357911626043598</v>
      </c>
      <c r="N10" s="66">
        <v>3266379.7618</v>
      </c>
      <c r="O10" s="66">
        <v>38844370.597999997</v>
      </c>
      <c r="P10" s="66">
        <v>92140</v>
      </c>
      <c r="Q10" s="66">
        <v>92848</v>
      </c>
      <c r="R10" s="67">
        <v>-0.762536618990173</v>
      </c>
      <c r="S10" s="66">
        <v>1.8386582787063199</v>
      </c>
      <c r="T10" s="66">
        <v>1.9961945685421301</v>
      </c>
      <c r="U10" s="68">
        <v>-8.56800263867739</v>
      </c>
      <c r="V10" s="53"/>
      <c r="W10" s="53"/>
    </row>
    <row r="11" spans="1:23" ht="14.25" thickBot="1" x14ac:dyDescent="0.2">
      <c r="A11" s="51"/>
      <c r="B11" s="40" t="s">
        <v>9</v>
      </c>
      <c r="C11" s="41"/>
      <c r="D11" s="66">
        <v>58009.161899999999</v>
      </c>
      <c r="E11" s="66">
        <v>53519</v>
      </c>
      <c r="F11" s="67">
        <v>108.389846409686</v>
      </c>
      <c r="G11" s="66">
        <v>42619.389600000002</v>
      </c>
      <c r="H11" s="67">
        <v>36.109790507182701</v>
      </c>
      <c r="I11" s="66">
        <v>12443.4193</v>
      </c>
      <c r="J11" s="67">
        <v>21.450782759886799</v>
      </c>
      <c r="K11" s="66">
        <v>7433.0187999999998</v>
      </c>
      <c r="L11" s="67">
        <v>17.440462826337601</v>
      </c>
      <c r="M11" s="67">
        <v>0.67407343299064404</v>
      </c>
      <c r="N11" s="66">
        <v>1209080.2468000001</v>
      </c>
      <c r="O11" s="66">
        <v>16309616.443700001</v>
      </c>
      <c r="P11" s="66">
        <v>3470</v>
      </c>
      <c r="Q11" s="66">
        <v>3500</v>
      </c>
      <c r="R11" s="67">
        <v>-0.85714285714285599</v>
      </c>
      <c r="S11" s="66">
        <v>16.717337723342901</v>
      </c>
      <c r="T11" s="66">
        <v>17.734263742857099</v>
      </c>
      <c r="U11" s="68">
        <v>-6.0830620063040302</v>
      </c>
      <c r="V11" s="53"/>
      <c r="W11" s="53"/>
    </row>
    <row r="12" spans="1:23" ht="14.25" thickBot="1" x14ac:dyDescent="0.2">
      <c r="A12" s="51"/>
      <c r="B12" s="40" t="s">
        <v>10</v>
      </c>
      <c r="C12" s="41"/>
      <c r="D12" s="66">
        <v>155006.3063</v>
      </c>
      <c r="E12" s="66">
        <v>180402</v>
      </c>
      <c r="F12" s="67">
        <v>85.922720535249098</v>
      </c>
      <c r="G12" s="66">
        <v>130125.6973</v>
      </c>
      <c r="H12" s="67">
        <v>19.120442400119199</v>
      </c>
      <c r="I12" s="66">
        <v>28260.197800000002</v>
      </c>
      <c r="J12" s="67">
        <v>18.231643908283999</v>
      </c>
      <c r="K12" s="66">
        <v>10047.835999999999</v>
      </c>
      <c r="L12" s="67">
        <v>7.7216385452560399</v>
      </c>
      <c r="M12" s="67">
        <v>1.8125655912377601</v>
      </c>
      <c r="N12" s="66">
        <v>3497865.9</v>
      </c>
      <c r="O12" s="66">
        <v>48387298.247400001</v>
      </c>
      <c r="P12" s="66">
        <v>2068</v>
      </c>
      <c r="Q12" s="66">
        <v>1843</v>
      </c>
      <c r="R12" s="67">
        <v>12.208355941399899</v>
      </c>
      <c r="S12" s="66">
        <v>74.954693568665405</v>
      </c>
      <c r="T12" s="66">
        <v>83.896570482908302</v>
      </c>
      <c r="U12" s="68">
        <v>-11.929709119618099</v>
      </c>
      <c r="V12" s="53"/>
      <c r="W12" s="53"/>
    </row>
    <row r="13" spans="1:23" ht="14.25" thickBot="1" x14ac:dyDescent="0.2">
      <c r="A13" s="51"/>
      <c r="B13" s="40" t="s">
        <v>11</v>
      </c>
      <c r="C13" s="41"/>
      <c r="D13" s="66">
        <v>299923.78889999999</v>
      </c>
      <c r="E13" s="66">
        <v>337686</v>
      </c>
      <c r="F13" s="67">
        <v>88.817359588493503</v>
      </c>
      <c r="G13" s="66">
        <v>276521.7145</v>
      </c>
      <c r="H13" s="67">
        <v>8.4630150808644693</v>
      </c>
      <c r="I13" s="66">
        <v>79009.834700000007</v>
      </c>
      <c r="J13" s="67">
        <v>26.343303740519001</v>
      </c>
      <c r="K13" s="66">
        <v>55738.702599999997</v>
      </c>
      <c r="L13" s="67">
        <v>20.157079779714699</v>
      </c>
      <c r="M13" s="67">
        <v>0.41750401452652403</v>
      </c>
      <c r="N13" s="66">
        <v>5997579.3107000003</v>
      </c>
      <c r="O13" s="66">
        <v>76526816.415999994</v>
      </c>
      <c r="P13" s="66">
        <v>12060</v>
      </c>
      <c r="Q13" s="66">
        <v>12651</v>
      </c>
      <c r="R13" s="67">
        <v>-4.6715674650225303</v>
      </c>
      <c r="S13" s="66">
        <v>24.869302562189102</v>
      </c>
      <c r="T13" s="66">
        <v>27.375248691803002</v>
      </c>
      <c r="U13" s="68">
        <v>-10.0764632355391</v>
      </c>
      <c r="V13" s="53"/>
      <c r="W13" s="53"/>
    </row>
    <row r="14" spans="1:23" ht="14.25" thickBot="1" x14ac:dyDescent="0.2">
      <c r="A14" s="51"/>
      <c r="B14" s="40" t="s">
        <v>12</v>
      </c>
      <c r="C14" s="41"/>
      <c r="D14" s="66">
        <v>173633.46599999999</v>
      </c>
      <c r="E14" s="66">
        <v>160869</v>
      </c>
      <c r="F14" s="67">
        <v>107.934695932715</v>
      </c>
      <c r="G14" s="66">
        <v>144754.9296</v>
      </c>
      <c r="H14" s="67">
        <v>19.949950222627901</v>
      </c>
      <c r="I14" s="66">
        <v>9601.8917999999994</v>
      </c>
      <c r="J14" s="67">
        <v>5.5299776138777297</v>
      </c>
      <c r="K14" s="66">
        <v>10752.144700000001</v>
      </c>
      <c r="L14" s="67">
        <v>7.4278262783252398</v>
      </c>
      <c r="M14" s="67">
        <v>-0.106978926725195</v>
      </c>
      <c r="N14" s="66">
        <v>3180344.4544000002</v>
      </c>
      <c r="O14" s="66">
        <v>35951452.656599998</v>
      </c>
      <c r="P14" s="66">
        <v>3312</v>
      </c>
      <c r="Q14" s="66">
        <v>3365</v>
      </c>
      <c r="R14" s="67">
        <v>-1.57503714710253</v>
      </c>
      <c r="S14" s="66">
        <v>52.425563405797099</v>
      </c>
      <c r="T14" s="66">
        <v>52.1133666864785</v>
      </c>
      <c r="U14" s="68">
        <v>0.59550474813616305</v>
      </c>
      <c r="V14" s="53"/>
      <c r="W14" s="53"/>
    </row>
    <row r="15" spans="1:23" ht="14.25" thickBot="1" x14ac:dyDescent="0.2">
      <c r="A15" s="51"/>
      <c r="B15" s="40" t="s">
        <v>13</v>
      </c>
      <c r="C15" s="41"/>
      <c r="D15" s="66">
        <v>136450.45240000001</v>
      </c>
      <c r="E15" s="66">
        <v>159924</v>
      </c>
      <c r="F15" s="67">
        <v>85.322060728846196</v>
      </c>
      <c r="G15" s="66">
        <v>130933.59329999999</v>
      </c>
      <c r="H15" s="67">
        <v>4.2134787268532303</v>
      </c>
      <c r="I15" s="66">
        <v>25523.262500000001</v>
      </c>
      <c r="J15" s="67">
        <v>18.705150515133099</v>
      </c>
      <c r="K15" s="66">
        <v>12723.9928</v>
      </c>
      <c r="L15" s="67">
        <v>9.7178978131657203</v>
      </c>
      <c r="M15" s="67">
        <v>1.00591613821096</v>
      </c>
      <c r="N15" s="66">
        <v>2544497.8613</v>
      </c>
      <c r="O15" s="66">
        <v>28366365.157299999</v>
      </c>
      <c r="P15" s="66">
        <v>6351</v>
      </c>
      <c r="Q15" s="66">
        <v>6106</v>
      </c>
      <c r="R15" s="67">
        <v>4.0124467736652596</v>
      </c>
      <c r="S15" s="66">
        <v>21.484876775311001</v>
      </c>
      <c r="T15" s="66">
        <v>21.641203046184099</v>
      </c>
      <c r="U15" s="68">
        <v>-0.72761073990773495</v>
      </c>
      <c r="V15" s="53"/>
      <c r="W15" s="53"/>
    </row>
    <row r="16" spans="1:23" ht="14.25" thickBot="1" x14ac:dyDescent="0.2">
      <c r="A16" s="51"/>
      <c r="B16" s="40" t="s">
        <v>14</v>
      </c>
      <c r="C16" s="41"/>
      <c r="D16" s="66">
        <v>976610.15839999996</v>
      </c>
      <c r="E16" s="66">
        <v>1216627</v>
      </c>
      <c r="F16" s="67">
        <v>80.271945173006998</v>
      </c>
      <c r="G16" s="66">
        <v>840888.78359999997</v>
      </c>
      <c r="H16" s="67">
        <v>16.140228939545601</v>
      </c>
      <c r="I16" s="66">
        <v>-36827.955099999999</v>
      </c>
      <c r="J16" s="67">
        <v>-3.77099856920759</v>
      </c>
      <c r="K16" s="66">
        <v>35937.212699999996</v>
      </c>
      <c r="L16" s="67">
        <v>4.2737176902450997</v>
      </c>
      <c r="M16" s="67">
        <v>-2.0247860736289098</v>
      </c>
      <c r="N16" s="66">
        <v>17088696.48</v>
      </c>
      <c r="O16" s="66">
        <v>203979835.02419999</v>
      </c>
      <c r="P16" s="66">
        <v>63633</v>
      </c>
      <c r="Q16" s="66">
        <v>60183</v>
      </c>
      <c r="R16" s="67">
        <v>5.7325158267284699</v>
      </c>
      <c r="S16" s="66">
        <v>15.347542287806601</v>
      </c>
      <c r="T16" s="66">
        <v>15.612274841732701</v>
      </c>
      <c r="U16" s="68">
        <v>-1.7249182244404</v>
      </c>
      <c r="V16" s="53"/>
      <c r="W16" s="53"/>
    </row>
    <row r="17" spans="1:21" ht="12" thickBot="1" x14ac:dyDescent="0.2">
      <c r="A17" s="51"/>
      <c r="B17" s="40" t="s">
        <v>15</v>
      </c>
      <c r="C17" s="41"/>
      <c r="D17" s="66">
        <v>847177.35569999996</v>
      </c>
      <c r="E17" s="66">
        <v>627844</v>
      </c>
      <c r="F17" s="67">
        <v>134.93437154770899</v>
      </c>
      <c r="G17" s="66">
        <v>440589.00919999997</v>
      </c>
      <c r="H17" s="67">
        <v>92.282907201489905</v>
      </c>
      <c r="I17" s="66">
        <v>66127.858200000002</v>
      </c>
      <c r="J17" s="67">
        <v>7.8056687605112298</v>
      </c>
      <c r="K17" s="66">
        <v>56841.769399999997</v>
      </c>
      <c r="L17" s="67">
        <v>12.9013135173777</v>
      </c>
      <c r="M17" s="67">
        <v>0.16336734232625799</v>
      </c>
      <c r="N17" s="66">
        <v>9390994.7011999991</v>
      </c>
      <c r="O17" s="66">
        <v>199902435.4425</v>
      </c>
      <c r="P17" s="66">
        <v>12589</v>
      </c>
      <c r="Q17" s="66">
        <v>12059</v>
      </c>
      <c r="R17" s="67">
        <v>4.3950576333029199</v>
      </c>
      <c r="S17" s="66">
        <v>67.2950477162602</v>
      </c>
      <c r="T17" s="66">
        <v>67.165532589766997</v>
      </c>
      <c r="U17" s="68">
        <v>0.19245862940662101</v>
      </c>
    </row>
    <row r="18" spans="1:21" ht="12" thickBot="1" x14ac:dyDescent="0.2">
      <c r="A18" s="51"/>
      <c r="B18" s="40" t="s">
        <v>16</v>
      </c>
      <c r="C18" s="41"/>
      <c r="D18" s="66">
        <v>1868194.0171999999</v>
      </c>
      <c r="E18" s="66">
        <v>2003631</v>
      </c>
      <c r="F18" s="67">
        <v>93.240422872275403</v>
      </c>
      <c r="G18" s="66">
        <v>1557778.2779000001</v>
      </c>
      <c r="H18" s="67">
        <v>19.9268242280579</v>
      </c>
      <c r="I18" s="66">
        <v>291260.55729999999</v>
      </c>
      <c r="J18" s="67">
        <v>15.590487637709799</v>
      </c>
      <c r="K18" s="66">
        <v>160205.79240000001</v>
      </c>
      <c r="L18" s="67">
        <v>10.2842487068166</v>
      </c>
      <c r="M18" s="67">
        <v>0.81804011538349297</v>
      </c>
      <c r="N18" s="66">
        <v>34062253.575599998</v>
      </c>
      <c r="O18" s="66">
        <v>496567012.34670001</v>
      </c>
      <c r="P18" s="66">
        <v>97559</v>
      </c>
      <c r="Q18" s="66">
        <v>99701</v>
      </c>
      <c r="R18" s="67">
        <v>-2.1484237871234999</v>
      </c>
      <c r="S18" s="66">
        <v>19.149376451173101</v>
      </c>
      <c r="T18" s="66">
        <v>19.6813393235775</v>
      </c>
      <c r="U18" s="68">
        <v>-2.7779644614578101</v>
      </c>
    </row>
    <row r="19" spans="1:21" ht="12" thickBot="1" x14ac:dyDescent="0.2">
      <c r="A19" s="51"/>
      <c r="B19" s="40" t="s">
        <v>17</v>
      </c>
      <c r="C19" s="41"/>
      <c r="D19" s="66">
        <v>467137.81319999998</v>
      </c>
      <c r="E19" s="66">
        <v>559177</v>
      </c>
      <c r="F19" s="67">
        <v>83.540240961269902</v>
      </c>
      <c r="G19" s="66">
        <v>557182.723</v>
      </c>
      <c r="H19" s="67">
        <v>-16.160750519179299</v>
      </c>
      <c r="I19" s="66">
        <v>49019.095600000001</v>
      </c>
      <c r="J19" s="67">
        <v>10.493497682024101</v>
      </c>
      <c r="K19" s="66">
        <v>30096.5488</v>
      </c>
      <c r="L19" s="67">
        <v>5.4015581527641903</v>
      </c>
      <c r="M19" s="67">
        <v>0.62872812845571202</v>
      </c>
      <c r="N19" s="66">
        <v>9204203.2002000008</v>
      </c>
      <c r="O19" s="66">
        <v>157941605.67300001</v>
      </c>
      <c r="P19" s="66">
        <v>11807</v>
      </c>
      <c r="Q19" s="66">
        <v>13399</v>
      </c>
      <c r="R19" s="67">
        <v>-11.8814836928129</v>
      </c>
      <c r="S19" s="66">
        <v>39.564479817057702</v>
      </c>
      <c r="T19" s="66">
        <v>57.507642719605897</v>
      </c>
      <c r="U19" s="68">
        <v>-45.351696737871201</v>
      </c>
    </row>
    <row r="20" spans="1:21" ht="12" thickBot="1" x14ac:dyDescent="0.2">
      <c r="A20" s="51"/>
      <c r="B20" s="40" t="s">
        <v>18</v>
      </c>
      <c r="C20" s="41"/>
      <c r="D20" s="66">
        <v>1000282.7533</v>
      </c>
      <c r="E20" s="66">
        <v>1019180</v>
      </c>
      <c r="F20" s="67">
        <v>98.145838154202394</v>
      </c>
      <c r="G20" s="66">
        <v>1061043.3499</v>
      </c>
      <c r="H20" s="67">
        <v>-5.7264952092415999</v>
      </c>
      <c r="I20" s="66">
        <v>81288.338199999998</v>
      </c>
      <c r="J20" s="67">
        <v>8.1265360151241595</v>
      </c>
      <c r="K20" s="66">
        <v>40504.928099999997</v>
      </c>
      <c r="L20" s="67">
        <v>3.8174621332688701</v>
      </c>
      <c r="M20" s="67">
        <v>1.0068752621733501</v>
      </c>
      <c r="N20" s="66">
        <v>15983473.9844</v>
      </c>
      <c r="O20" s="66">
        <v>228729227.72710001</v>
      </c>
      <c r="P20" s="66">
        <v>46096</v>
      </c>
      <c r="Q20" s="66">
        <v>44857</v>
      </c>
      <c r="R20" s="67">
        <v>2.7621107073589402</v>
      </c>
      <c r="S20" s="66">
        <v>21.699990309354401</v>
      </c>
      <c r="T20" s="66">
        <v>20.7285822413447</v>
      </c>
      <c r="U20" s="68">
        <v>4.4765368747234904</v>
      </c>
    </row>
    <row r="21" spans="1:21" ht="12" thickBot="1" x14ac:dyDescent="0.2">
      <c r="A21" s="51"/>
      <c r="B21" s="40" t="s">
        <v>19</v>
      </c>
      <c r="C21" s="41"/>
      <c r="D21" s="66">
        <v>401182.59080000001</v>
      </c>
      <c r="E21" s="66">
        <v>482993</v>
      </c>
      <c r="F21" s="67">
        <v>83.061781599319303</v>
      </c>
      <c r="G21" s="66">
        <v>344196.51520000002</v>
      </c>
      <c r="H21" s="67">
        <v>16.556261636433899</v>
      </c>
      <c r="I21" s="66">
        <v>19518.887900000002</v>
      </c>
      <c r="J21" s="67">
        <v>4.8653377159455697</v>
      </c>
      <c r="K21" s="66">
        <v>26634.609100000001</v>
      </c>
      <c r="L21" s="67">
        <v>7.7381983616317598</v>
      </c>
      <c r="M21" s="67">
        <v>-0.26716071459070101</v>
      </c>
      <c r="N21" s="66">
        <v>6152245.6783999996</v>
      </c>
      <c r="O21" s="66">
        <v>91524732.957599998</v>
      </c>
      <c r="P21" s="66">
        <v>38484</v>
      </c>
      <c r="Q21" s="66">
        <v>34868</v>
      </c>
      <c r="R21" s="67">
        <v>10.3705403235058</v>
      </c>
      <c r="S21" s="66">
        <v>10.4246593597339</v>
      </c>
      <c r="T21" s="66">
        <v>10.7782027274292</v>
      </c>
      <c r="U21" s="68">
        <v>-3.3914141028035401</v>
      </c>
    </row>
    <row r="22" spans="1:21" ht="12" thickBot="1" x14ac:dyDescent="0.2">
      <c r="A22" s="51"/>
      <c r="B22" s="40" t="s">
        <v>20</v>
      </c>
      <c r="C22" s="41"/>
      <c r="D22" s="66">
        <v>1230005.7609999999</v>
      </c>
      <c r="E22" s="66">
        <v>1328748</v>
      </c>
      <c r="F22" s="67">
        <v>92.568776095994096</v>
      </c>
      <c r="G22" s="66">
        <v>1113894.544</v>
      </c>
      <c r="H22" s="67">
        <v>10.423896734698401</v>
      </c>
      <c r="I22" s="66">
        <v>142402.43539999999</v>
      </c>
      <c r="J22" s="67">
        <v>11.5773795469239</v>
      </c>
      <c r="K22" s="66">
        <v>136291.74470000001</v>
      </c>
      <c r="L22" s="67">
        <v>12.235605734325199</v>
      </c>
      <c r="M22" s="67">
        <v>4.4835369254759998E-2</v>
      </c>
      <c r="N22" s="66">
        <v>22059058.487199999</v>
      </c>
      <c r="O22" s="66">
        <v>276832197.52149999</v>
      </c>
      <c r="P22" s="66">
        <v>76852</v>
      </c>
      <c r="Q22" s="66">
        <v>75218</v>
      </c>
      <c r="R22" s="67">
        <v>2.1723523624664201</v>
      </c>
      <c r="S22" s="66">
        <v>16.004863386769401</v>
      </c>
      <c r="T22" s="66">
        <v>16.3744141442208</v>
      </c>
      <c r="U22" s="68">
        <v>-2.3089903894894799</v>
      </c>
    </row>
    <row r="23" spans="1:21" ht="12" thickBot="1" x14ac:dyDescent="0.2">
      <c r="A23" s="51"/>
      <c r="B23" s="40" t="s">
        <v>21</v>
      </c>
      <c r="C23" s="41"/>
      <c r="D23" s="66">
        <v>2693318.9838999999</v>
      </c>
      <c r="E23" s="66">
        <v>2973395</v>
      </c>
      <c r="F23" s="67">
        <v>90.580598403508503</v>
      </c>
      <c r="G23" s="66">
        <v>2300236.9985000002</v>
      </c>
      <c r="H23" s="67">
        <v>17.088760230199401</v>
      </c>
      <c r="I23" s="66">
        <v>213243.53950000001</v>
      </c>
      <c r="J23" s="67">
        <v>7.91750033229326</v>
      </c>
      <c r="K23" s="66">
        <v>174350.15669999999</v>
      </c>
      <c r="L23" s="67">
        <v>7.5796605660066696</v>
      </c>
      <c r="M23" s="67">
        <v>0.22307627097188601</v>
      </c>
      <c r="N23" s="66">
        <v>48292391.983000003</v>
      </c>
      <c r="O23" s="66">
        <v>572983374.83000004</v>
      </c>
      <c r="P23" s="66">
        <v>92123</v>
      </c>
      <c r="Q23" s="66">
        <v>91743</v>
      </c>
      <c r="R23" s="67">
        <v>0.41420053846070698</v>
      </c>
      <c r="S23" s="66">
        <v>29.236118926869501</v>
      </c>
      <c r="T23" s="66">
        <v>29.718251983257598</v>
      </c>
      <c r="U23" s="68">
        <v>-1.6491007496380199</v>
      </c>
    </row>
    <row r="24" spans="1:21" ht="12" thickBot="1" x14ac:dyDescent="0.2">
      <c r="A24" s="51"/>
      <c r="B24" s="40" t="s">
        <v>22</v>
      </c>
      <c r="C24" s="41"/>
      <c r="D24" s="66">
        <v>266183.05420000001</v>
      </c>
      <c r="E24" s="66">
        <v>359276</v>
      </c>
      <c r="F24" s="67">
        <v>74.088737961901202</v>
      </c>
      <c r="G24" s="66">
        <v>294790.35600000003</v>
      </c>
      <c r="H24" s="67">
        <v>-9.7042868661551491</v>
      </c>
      <c r="I24" s="66">
        <v>52824.852099999996</v>
      </c>
      <c r="J24" s="67">
        <v>19.8453099348351</v>
      </c>
      <c r="K24" s="66">
        <v>48735.753900000003</v>
      </c>
      <c r="L24" s="67">
        <v>16.5323433782888</v>
      </c>
      <c r="M24" s="67">
        <v>8.3903456349323002E-2</v>
      </c>
      <c r="N24" s="66">
        <v>4965377.1141999997</v>
      </c>
      <c r="O24" s="66">
        <v>62895775.338299997</v>
      </c>
      <c r="P24" s="66">
        <v>28477</v>
      </c>
      <c r="Q24" s="66">
        <v>29380</v>
      </c>
      <c r="R24" s="67">
        <v>-3.07351940095303</v>
      </c>
      <c r="S24" s="66">
        <v>9.3472997225831396</v>
      </c>
      <c r="T24" s="66">
        <v>9.4997267460857699</v>
      </c>
      <c r="U24" s="68">
        <v>-1.63070649306742</v>
      </c>
    </row>
    <row r="25" spans="1:21" ht="12" thickBot="1" x14ac:dyDescent="0.2">
      <c r="A25" s="51"/>
      <c r="B25" s="40" t="s">
        <v>23</v>
      </c>
      <c r="C25" s="41"/>
      <c r="D25" s="66">
        <v>244497.26010000001</v>
      </c>
      <c r="E25" s="66">
        <v>265989</v>
      </c>
      <c r="F25" s="67">
        <v>91.920064401159394</v>
      </c>
      <c r="G25" s="66">
        <v>186236.2512</v>
      </c>
      <c r="H25" s="67">
        <v>31.283387914328902</v>
      </c>
      <c r="I25" s="66">
        <v>19202.617699999999</v>
      </c>
      <c r="J25" s="67">
        <v>7.8539193822237898</v>
      </c>
      <c r="K25" s="66">
        <v>18848.433099999998</v>
      </c>
      <c r="L25" s="67">
        <v>10.120711181927</v>
      </c>
      <c r="M25" s="67">
        <v>1.8791195964189E-2</v>
      </c>
      <c r="N25" s="66">
        <v>4081609.6206</v>
      </c>
      <c r="O25" s="66">
        <v>61107494.954400003</v>
      </c>
      <c r="P25" s="66">
        <v>19959</v>
      </c>
      <c r="Q25" s="66">
        <v>19191</v>
      </c>
      <c r="R25" s="67">
        <v>4.0018758793184404</v>
      </c>
      <c r="S25" s="66">
        <v>12.249975454682099</v>
      </c>
      <c r="T25" s="66">
        <v>11.874378286696899</v>
      </c>
      <c r="U25" s="68">
        <v>3.0661054740452598</v>
      </c>
    </row>
    <row r="26" spans="1:21" ht="12" thickBot="1" x14ac:dyDescent="0.2">
      <c r="A26" s="51"/>
      <c r="B26" s="40" t="s">
        <v>24</v>
      </c>
      <c r="C26" s="41"/>
      <c r="D26" s="66">
        <v>562040.51089999999</v>
      </c>
      <c r="E26" s="66">
        <v>700827</v>
      </c>
      <c r="F26" s="67">
        <v>80.196754819663099</v>
      </c>
      <c r="G26" s="66">
        <v>503237.20189999999</v>
      </c>
      <c r="H26" s="67">
        <v>11.6850083376159</v>
      </c>
      <c r="I26" s="66">
        <v>116300.40519999999</v>
      </c>
      <c r="J26" s="67">
        <v>20.692530688538302</v>
      </c>
      <c r="K26" s="66">
        <v>108994.8793</v>
      </c>
      <c r="L26" s="67">
        <v>21.658748377203398</v>
      </c>
      <c r="M26" s="67">
        <v>6.7026322217323006E-2</v>
      </c>
      <c r="N26" s="66">
        <v>10370459.0329</v>
      </c>
      <c r="O26" s="66">
        <v>130340708.7447</v>
      </c>
      <c r="P26" s="66">
        <v>42615</v>
      </c>
      <c r="Q26" s="66">
        <v>44816</v>
      </c>
      <c r="R26" s="67">
        <v>-4.9111924312745501</v>
      </c>
      <c r="S26" s="66">
        <v>13.1887952810043</v>
      </c>
      <c r="T26" s="66">
        <v>12.993881493216699</v>
      </c>
      <c r="U26" s="68">
        <v>1.47787408656166</v>
      </c>
    </row>
    <row r="27" spans="1:21" ht="12" thickBot="1" x14ac:dyDescent="0.2">
      <c r="A27" s="51"/>
      <c r="B27" s="40" t="s">
        <v>25</v>
      </c>
      <c r="C27" s="41"/>
      <c r="D27" s="66">
        <v>255276.63819999999</v>
      </c>
      <c r="E27" s="66">
        <v>280331</v>
      </c>
      <c r="F27" s="67">
        <v>91.062578951311096</v>
      </c>
      <c r="G27" s="66">
        <v>224728.22320000001</v>
      </c>
      <c r="H27" s="67">
        <v>13.5934928710814</v>
      </c>
      <c r="I27" s="66">
        <v>82223.705799999996</v>
      </c>
      <c r="J27" s="67">
        <v>32.209647690354103</v>
      </c>
      <c r="K27" s="66">
        <v>62358.170299999998</v>
      </c>
      <c r="L27" s="67">
        <v>27.748259391746899</v>
      </c>
      <c r="M27" s="67">
        <v>0.31857149439165</v>
      </c>
      <c r="N27" s="66">
        <v>4576679.6128000002</v>
      </c>
      <c r="O27" s="66">
        <v>55133395.626599997</v>
      </c>
      <c r="P27" s="66">
        <v>35349</v>
      </c>
      <c r="Q27" s="66">
        <v>38248</v>
      </c>
      <c r="R27" s="67">
        <v>-7.5794812800669398</v>
      </c>
      <c r="S27" s="66">
        <v>7.2216084811451502</v>
      </c>
      <c r="T27" s="66">
        <v>7.33356194572265</v>
      </c>
      <c r="U27" s="68">
        <v>-1.55025663423598</v>
      </c>
    </row>
    <row r="28" spans="1:21" ht="12" thickBot="1" x14ac:dyDescent="0.2">
      <c r="A28" s="51"/>
      <c r="B28" s="40" t="s">
        <v>26</v>
      </c>
      <c r="C28" s="41"/>
      <c r="D28" s="66">
        <v>847225.58550000004</v>
      </c>
      <c r="E28" s="66">
        <v>1027953</v>
      </c>
      <c r="F28" s="67">
        <v>82.418708394255404</v>
      </c>
      <c r="G28" s="66">
        <v>749477.31629999995</v>
      </c>
      <c r="H28" s="67">
        <v>13.042191814765101</v>
      </c>
      <c r="I28" s="66">
        <v>34054.448199999999</v>
      </c>
      <c r="J28" s="67">
        <v>4.0195254702916401</v>
      </c>
      <c r="K28" s="66">
        <v>54203.359100000001</v>
      </c>
      <c r="L28" s="67">
        <v>7.2321547191834599</v>
      </c>
      <c r="M28" s="67">
        <v>-0.371728085390929</v>
      </c>
      <c r="N28" s="66">
        <v>13780438.396500001</v>
      </c>
      <c r="O28" s="66">
        <v>185480567.59200001</v>
      </c>
      <c r="P28" s="66">
        <v>48155</v>
      </c>
      <c r="Q28" s="66">
        <v>47024</v>
      </c>
      <c r="R28" s="67">
        <v>2.4051548145627799</v>
      </c>
      <c r="S28" s="66">
        <v>17.5937199771571</v>
      </c>
      <c r="T28" s="66">
        <v>17.0757634994896</v>
      </c>
      <c r="U28" s="68">
        <v>2.9439850033987498</v>
      </c>
    </row>
    <row r="29" spans="1:21" ht="12" thickBot="1" x14ac:dyDescent="0.2">
      <c r="A29" s="51"/>
      <c r="B29" s="40" t="s">
        <v>27</v>
      </c>
      <c r="C29" s="41"/>
      <c r="D29" s="66">
        <v>516411.23100000003</v>
      </c>
      <c r="E29" s="66">
        <v>623118</v>
      </c>
      <c r="F29" s="67">
        <v>82.875351217586399</v>
      </c>
      <c r="G29" s="66">
        <v>505613.57429999998</v>
      </c>
      <c r="H29" s="67">
        <v>2.1355551450430901</v>
      </c>
      <c r="I29" s="66">
        <v>82522.464099999997</v>
      </c>
      <c r="J29" s="67">
        <v>15.9799901989351</v>
      </c>
      <c r="K29" s="66">
        <v>79175.498900000006</v>
      </c>
      <c r="L29" s="67">
        <v>15.659290597491401</v>
      </c>
      <c r="M29" s="67">
        <v>4.2272738997542997E-2</v>
      </c>
      <c r="N29" s="66">
        <v>8314366.5531000001</v>
      </c>
      <c r="O29" s="66">
        <v>132414189.41769999</v>
      </c>
      <c r="P29" s="66">
        <v>91359</v>
      </c>
      <c r="Q29" s="66">
        <v>87399</v>
      </c>
      <c r="R29" s="67">
        <v>4.5309442899804404</v>
      </c>
      <c r="S29" s="66">
        <v>5.6525490756247301</v>
      </c>
      <c r="T29" s="66">
        <v>5.4763243263652903</v>
      </c>
      <c r="U29" s="68">
        <v>3.11761555542029</v>
      </c>
    </row>
    <row r="30" spans="1:21" ht="12" thickBot="1" x14ac:dyDescent="0.2">
      <c r="A30" s="51"/>
      <c r="B30" s="40" t="s">
        <v>28</v>
      </c>
      <c r="C30" s="41"/>
      <c r="D30" s="66">
        <v>1404806.1580000001</v>
      </c>
      <c r="E30" s="66">
        <v>1241423</v>
      </c>
      <c r="F30" s="67">
        <v>113.16095786851101</v>
      </c>
      <c r="G30" s="66">
        <v>934263.81</v>
      </c>
      <c r="H30" s="67">
        <v>50.365040683744397</v>
      </c>
      <c r="I30" s="66">
        <v>116911.4433</v>
      </c>
      <c r="J30" s="67">
        <v>8.3222473530757402</v>
      </c>
      <c r="K30" s="66">
        <v>156163.89050000001</v>
      </c>
      <c r="L30" s="67">
        <v>16.715181389719</v>
      </c>
      <c r="M30" s="67">
        <v>-0.25135418357165001</v>
      </c>
      <c r="N30" s="66">
        <v>19270420.483399998</v>
      </c>
      <c r="O30" s="66">
        <v>243933811.0327</v>
      </c>
      <c r="P30" s="66">
        <v>71239</v>
      </c>
      <c r="Q30" s="66">
        <v>64162</v>
      </c>
      <c r="R30" s="67">
        <v>11.029893083133301</v>
      </c>
      <c r="S30" s="66">
        <v>19.719622089024298</v>
      </c>
      <c r="T30" s="66">
        <v>15.524056386958</v>
      </c>
      <c r="U30" s="68">
        <v>21.276095876104399</v>
      </c>
    </row>
    <row r="31" spans="1:21" ht="12" thickBot="1" x14ac:dyDescent="0.2">
      <c r="A31" s="51"/>
      <c r="B31" s="40" t="s">
        <v>29</v>
      </c>
      <c r="C31" s="41"/>
      <c r="D31" s="66">
        <v>1131364.8696999999</v>
      </c>
      <c r="E31" s="66">
        <v>1280315</v>
      </c>
      <c r="F31" s="67">
        <v>88.366134092000806</v>
      </c>
      <c r="G31" s="66">
        <v>898180.21810000006</v>
      </c>
      <c r="H31" s="67">
        <v>25.961900173361201</v>
      </c>
      <c r="I31" s="66">
        <v>-45047.393499999998</v>
      </c>
      <c r="J31" s="67">
        <v>-3.9816857237174998</v>
      </c>
      <c r="K31" s="66">
        <v>7586.835</v>
      </c>
      <c r="L31" s="67">
        <v>0.844689612074635</v>
      </c>
      <c r="M31" s="67">
        <v>-6.9375739026880101</v>
      </c>
      <c r="N31" s="66">
        <v>12544267.8621</v>
      </c>
      <c r="O31" s="66">
        <v>210001200.38909999</v>
      </c>
      <c r="P31" s="66">
        <v>37339</v>
      </c>
      <c r="Q31" s="66">
        <v>29362</v>
      </c>
      <c r="R31" s="67">
        <v>27.167767863224601</v>
      </c>
      <c r="S31" s="66">
        <v>30.299817073301401</v>
      </c>
      <c r="T31" s="66">
        <v>25.398608204481999</v>
      </c>
      <c r="U31" s="68">
        <v>16.175704483503601</v>
      </c>
    </row>
    <row r="32" spans="1:21" ht="12" thickBot="1" x14ac:dyDescent="0.2">
      <c r="A32" s="51"/>
      <c r="B32" s="40" t="s">
        <v>30</v>
      </c>
      <c r="C32" s="41"/>
      <c r="D32" s="66">
        <v>128165.7975</v>
      </c>
      <c r="E32" s="66">
        <v>155780</v>
      </c>
      <c r="F32" s="67">
        <v>82.273589356785195</v>
      </c>
      <c r="G32" s="66">
        <v>125218.70940000001</v>
      </c>
      <c r="H32" s="67">
        <v>2.3535525275107299</v>
      </c>
      <c r="I32" s="66">
        <v>35779.578800000003</v>
      </c>
      <c r="J32" s="67">
        <v>27.916635715546501</v>
      </c>
      <c r="K32" s="66">
        <v>31835.231599999999</v>
      </c>
      <c r="L32" s="67">
        <v>25.423702059015199</v>
      </c>
      <c r="M32" s="67">
        <v>0.123898806503421</v>
      </c>
      <c r="N32" s="66">
        <v>2322683.5129999998</v>
      </c>
      <c r="O32" s="66">
        <v>32251793.559900001</v>
      </c>
      <c r="P32" s="66">
        <v>26299</v>
      </c>
      <c r="Q32" s="66">
        <v>28369</v>
      </c>
      <c r="R32" s="67">
        <v>-7.2966970989460398</v>
      </c>
      <c r="S32" s="66">
        <v>4.8734095402867004</v>
      </c>
      <c r="T32" s="66">
        <v>4.7339766822940499</v>
      </c>
      <c r="U32" s="68">
        <v>2.8610946164078501</v>
      </c>
    </row>
    <row r="33" spans="1:21" ht="12" thickBot="1" x14ac:dyDescent="0.2">
      <c r="A33" s="51"/>
      <c r="B33" s="40" t="s">
        <v>31</v>
      </c>
      <c r="C33" s="41"/>
      <c r="D33" s="69"/>
      <c r="E33" s="69"/>
      <c r="F33" s="69"/>
      <c r="G33" s="66">
        <v>224.95339999999999</v>
      </c>
      <c r="H33" s="69"/>
      <c r="I33" s="69"/>
      <c r="J33" s="69"/>
      <c r="K33" s="66">
        <v>52.972700000000003</v>
      </c>
      <c r="L33" s="67">
        <v>23.548299336662598</v>
      </c>
      <c r="M33" s="69"/>
      <c r="N33" s="66">
        <v>18.8889</v>
      </c>
      <c r="O33" s="66">
        <v>4853.0364</v>
      </c>
      <c r="P33" s="69"/>
      <c r="Q33" s="69"/>
      <c r="R33" s="69"/>
      <c r="S33" s="69"/>
      <c r="T33" s="69"/>
      <c r="U33" s="70"/>
    </row>
    <row r="34" spans="1:21" ht="12" thickBot="1" x14ac:dyDescent="0.2">
      <c r="A34" s="51"/>
      <c r="B34" s="40" t="s">
        <v>36</v>
      </c>
      <c r="C34" s="4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1</v>
      </c>
      <c r="O34" s="66">
        <v>10</v>
      </c>
      <c r="P34" s="69"/>
      <c r="Q34" s="69"/>
      <c r="R34" s="69"/>
      <c r="S34" s="69"/>
      <c r="T34" s="69"/>
      <c r="U34" s="70"/>
    </row>
    <row r="35" spans="1:21" ht="12" thickBot="1" x14ac:dyDescent="0.2">
      <c r="A35" s="51"/>
      <c r="B35" s="40" t="s">
        <v>32</v>
      </c>
      <c r="C35" s="41"/>
      <c r="D35" s="66">
        <v>146899.7689</v>
      </c>
      <c r="E35" s="66">
        <v>159693</v>
      </c>
      <c r="F35" s="67">
        <v>91.988859186063294</v>
      </c>
      <c r="G35" s="66">
        <v>102727.45239999999</v>
      </c>
      <c r="H35" s="67">
        <v>42.999524925432702</v>
      </c>
      <c r="I35" s="66">
        <v>21484.312300000001</v>
      </c>
      <c r="J35" s="67">
        <v>14.625150509681999</v>
      </c>
      <c r="K35" s="66">
        <v>15431.2551</v>
      </c>
      <c r="L35" s="67">
        <v>15.0215494879731</v>
      </c>
      <c r="M35" s="67">
        <v>0.39225955120138001</v>
      </c>
      <c r="N35" s="66">
        <v>2660844.3492999999</v>
      </c>
      <c r="O35" s="66">
        <v>33866613.332000002</v>
      </c>
      <c r="P35" s="66">
        <v>10776</v>
      </c>
      <c r="Q35" s="66">
        <v>12611</v>
      </c>
      <c r="R35" s="67">
        <v>-14.550788993735599</v>
      </c>
      <c r="S35" s="66">
        <v>13.632124062732</v>
      </c>
      <c r="T35" s="66">
        <v>12.7687445959876</v>
      </c>
      <c r="U35" s="68">
        <v>6.3334184956891999</v>
      </c>
    </row>
    <row r="36" spans="1:21" ht="12" customHeight="1" thickBot="1" x14ac:dyDescent="0.2">
      <c r="A36" s="51"/>
      <c r="B36" s="40" t="s">
        <v>37</v>
      </c>
      <c r="C36" s="41"/>
      <c r="D36" s="69"/>
      <c r="E36" s="66">
        <v>680843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</row>
    <row r="37" spans="1:21" ht="12" thickBot="1" x14ac:dyDescent="0.2">
      <c r="A37" s="51"/>
      <c r="B37" s="40" t="s">
        <v>38</v>
      </c>
      <c r="C37" s="41"/>
      <c r="D37" s="69"/>
      <c r="E37" s="66">
        <v>952711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</row>
    <row r="38" spans="1:21" ht="12" thickBot="1" x14ac:dyDescent="0.2">
      <c r="A38" s="51"/>
      <c r="B38" s="40" t="s">
        <v>39</v>
      </c>
      <c r="C38" s="41"/>
      <c r="D38" s="69"/>
      <c r="E38" s="66">
        <v>541184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</row>
    <row r="39" spans="1:21" ht="12" customHeight="1" thickBot="1" x14ac:dyDescent="0.2">
      <c r="A39" s="51"/>
      <c r="B39" s="40" t="s">
        <v>33</v>
      </c>
      <c r="C39" s="41"/>
      <c r="D39" s="66">
        <v>234045.29980000001</v>
      </c>
      <c r="E39" s="66">
        <v>467448</v>
      </c>
      <c r="F39" s="67">
        <v>50.068734875323003</v>
      </c>
      <c r="G39" s="66">
        <v>332843.59779999999</v>
      </c>
      <c r="H39" s="67">
        <v>-29.6831000064379</v>
      </c>
      <c r="I39" s="66">
        <v>12770.658600000001</v>
      </c>
      <c r="J39" s="67">
        <v>5.4564900944017998</v>
      </c>
      <c r="K39" s="66">
        <v>19059.1659</v>
      </c>
      <c r="L39" s="67">
        <v>5.7261626860109596</v>
      </c>
      <c r="M39" s="67">
        <v>-0.32994661639416201</v>
      </c>
      <c r="N39" s="66">
        <v>4184100.3587000002</v>
      </c>
      <c r="O39" s="66">
        <v>56922327.074699998</v>
      </c>
      <c r="P39" s="66">
        <v>387</v>
      </c>
      <c r="Q39" s="66">
        <v>378</v>
      </c>
      <c r="R39" s="67">
        <v>2.3809523809523698</v>
      </c>
      <c r="S39" s="66">
        <v>604.76821653746799</v>
      </c>
      <c r="T39" s="66">
        <v>602.90213862433905</v>
      </c>
      <c r="U39" s="68">
        <v>0.308560843989652</v>
      </c>
    </row>
    <row r="40" spans="1:21" ht="12" thickBot="1" x14ac:dyDescent="0.2">
      <c r="A40" s="51"/>
      <c r="B40" s="40" t="s">
        <v>34</v>
      </c>
      <c r="C40" s="41"/>
      <c r="D40" s="66">
        <v>410291.00459999999</v>
      </c>
      <c r="E40" s="66">
        <v>397975</v>
      </c>
      <c r="F40" s="67">
        <v>103.094667906276</v>
      </c>
      <c r="G40" s="66">
        <v>384316.3688</v>
      </c>
      <c r="H40" s="67">
        <v>6.7586597680197498</v>
      </c>
      <c r="I40" s="66">
        <v>25527.489699999998</v>
      </c>
      <c r="J40" s="67">
        <v>6.2218009690188598</v>
      </c>
      <c r="K40" s="66">
        <v>23343.602699999999</v>
      </c>
      <c r="L40" s="67">
        <v>6.0740589251737296</v>
      </c>
      <c r="M40" s="67">
        <v>9.3553982564996002E-2</v>
      </c>
      <c r="N40" s="66">
        <v>9226952.2491999995</v>
      </c>
      <c r="O40" s="66">
        <v>112320423.7397</v>
      </c>
      <c r="P40" s="66">
        <v>2231</v>
      </c>
      <c r="Q40" s="66">
        <v>2096</v>
      </c>
      <c r="R40" s="67">
        <v>6.4408396946564999</v>
      </c>
      <c r="S40" s="66">
        <v>183.90452917974</v>
      </c>
      <c r="T40" s="66">
        <v>191.63630553435101</v>
      </c>
      <c r="U40" s="68">
        <v>-4.2042337886384704</v>
      </c>
    </row>
    <row r="41" spans="1:21" ht="12" thickBot="1" x14ac:dyDescent="0.2">
      <c r="A41" s="51"/>
      <c r="B41" s="40" t="s">
        <v>40</v>
      </c>
      <c r="C41" s="41"/>
      <c r="D41" s="69"/>
      <c r="E41" s="66">
        <v>160556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</row>
    <row r="42" spans="1:21" ht="12" thickBot="1" x14ac:dyDescent="0.2">
      <c r="A42" s="51"/>
      <c r="B42" s="40" t="s">
        <v>41</v>
      </c>
      <c r="C42" s="41"/>
      <c r="D42" s="69"/>
      <c r="E42" s="66">
        <v>107915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</row>
    <row r="43" spans="1:21" ht="12" thickBot="1" x14ac:dyDescent="0.2">
      <c r="A43" s="51"/>
      <c r="B43" s="40" t="s">
        <v>71</v>
      </c>
      <c r="C43" s="41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6">
        <v>170.9402</v>
      </c>
      <c r="P43" s="69"/>
      <c r="Q43" s="69"/>
      <c r="R43" s="69"/>
      <c r="S43" s="69"/>
      <c r="T43" s="69"/>
      <c r="U43" s="70"/>
    </row>
    <row r="44" spans="1:21" ht="12" thickBot="1" x14ac:dyDescent="0.2">
      <c r="A44" s="52"/>
      <c r="B44" s="40" t="s">
        <v>35</v>
      </c>
      <c r="C44" s="41"/>
      <c r="D44" s="71">
        <v>14139.1008</v>
      </c>
      <c r="E44" s="71">
        <v>0</v>
      </c>
      <c r="F44" s="72"/>
      <c r="G44" s="71">
        <v>143077.9681</v>
      </c>
      <c r="H44" s="73">
        <v>-90.117904952271999</v>
      </c>
      <c r="I44" s="71">
        <v>1545.2861</v>
      </c>
      <c r="J44" s="73">
        <v>10.9291681405935</v>
      </c>
      <c r="K44" s="71">
        <v>19174.569899999999</v>
      </c>
      <c r="L44" s="73">
        <v>13.4014832294784</v>
      </c>
      <c r="M44" s="73">
        <v>-0.91940960824367701</v>
      </c>
      <c r="N44" s="71">
        <v>307125.5686</v>
      </c>
      <c r="O44" s="71">
        <v>7208016.5092000002</v>
      </c>
      <c r="P44" s="71">
        <v>26</v>
      </c>
      <c r="Q44" s="71">
        <v>22</v>
      </c>
      <c r="R44" s="73">
        <v>18.181818181818201</v>
      </c>
      <c r="S44" s="71">
        <v>543.81156923076901</v>
      </c>
      <c r="T44" s="71">
        <v>514.75916363636395</v>
      </c>
      <c r="U44" s="74">
        <v>5.3423662235617302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95505</v>
      </c>
      <c r="D2" s="32">
        <v>633965.50747521396</v>
      </c>
      <c r="E2" s="32">
        <v>504045.20276153798</v>
      </c>
      <c r="F2" s="32">
        <v>129920.304713675</v>
      </c>
      <c r="G2" s="32">
        <v>504045.20276153798</v>
      </c>
      <c r="H2" s="32">
        <v>0.20493276555547399</v>
      </c>
    </row>
    <row r="3" spans="1:8" ht="14.25" x14ac:dyDescent="0.2">
      <c r="A3" s="32">
        <v>2</v>
      </c>
      <c r="B3" s="33">
        <v>13</v>
      </c>
      <c r="C3" s="32">
        <v>12274.07</v>
      </c>
      <c r="D3" s="32">
        <v>112640.033915188</v>
      </c>
      <c r="E3" s="32">
        <v>87859.661511088401</v>
      </c>
      <c r="F3" s="32">
        <v>24780.3724040995</v>
      </c>
      <c r="G3" s="32">
        <v>87859.661511088401</v>
      </c>
      <c r="H3" s="32">
        <v>0.21999613763218401</v>
      </c>
    </row>
    <row r="4" spans="1:8" ht="14.25" x14ac:dyDescent="0.2">
      <c r="A4" s="32">
        <v>3</v>
      </c>
      <c r="B4" s="33">
        <v>14</v>
      </c>
      <c r="C4" s="32">
        <v>128773</v>
      </c>
      <c r="D4" s="32">
        <v>169416.11749658099</v>
      </c>
      <c r="E4" s="32">
        <v>122754.25162136801</v>
      </c>
      <c r="F4" s="32">
        <v>46661.865875213698</v>
      </c>
      <c r="G4" s="32">
        <v>122754.25162136801</v>
      </c>
      <c r="H4" s="32">
        <v>0.27542754824466598</v>
      </c>
    </row>
    <row r="5" spans="1:8" ht="14.25" x14ac:dyDescent="0.2">
      <c r="A5" s="32">
        <v>4</v>
      </c>
      <c r="B5" s="33">
        <v>15</v>
      </c>
      <c r="C5" s="32">
        <v>4250</v>
      </c>
      <c r="D5" s="32">
        <v>58009.198361538503</v>
      </c>
      <c r="E5" s="32">
        <v>45565.742129914499</v>
      </c>
      <c r="F5" s="32">
        <v>12443.456231623901</v>
      </c>
      <c r="G5" s="32">
        <v>45565.742129914499</v>
      </c>
      <c r="H5" s="32">
        <v>0.214508329421671</v>
      </c>
    </row>
    <row r="6" spans="1:8" ht="14.25" x14ac:dyDescent="0.2">
      <c r="A6" s="32">
        <v>5</v>
      </c>
      <c r="B6" s="33">
        <v>16</v>
      </c>
      <c r="C6" s="32">
        <v>2965</v>
      </c>
      <c r="D6" s="32">
        <v>155006.31642136801</v>
      </c>
      <c r="E6" s="32">
        <v>126746.109794017</v>
      </c>
      <c r="F6" s="32">
        <v>28260.206627350399</v>
      </c>
      <c r="G6" s="32">
        <v>126746.109794017</v>
      </c>
      <c r="H6" s="32">
        <v>0.182316484126545</v>
      </c>
    </row>
    <row r="7" spans="1:8" ht="14.25" x14ac:dyDescent="0.2">
      <c r="A7" s="32">
        <v>6</v>
      </c>
      <c r="B7" s="33">
        <v>17</v>
      </c>
      <c r="C7" s="32">
        <v>19946</v>
      </c>
      <c r="D7" s="32">
        <v>299923.92345042701</v>
      </c>
      <c r="E7" s="32">
        <v>220913.953378632</v>
      </c>
      <c r="F7" s="32">
        <v>79009.970071794902</v>
      </c>
      <c r="G7" s="32">
        <v>220913.953378632</v>
      </c>
      <c r="H7" s="32">
        <v>0.26343337057890298</v>
      </c>
    </row>
    <row r="8" spans="1:8" ht="14.25" x14ac:dyDescent="0.2">
      <c r="A8" s="32">
        <v>7</v>
      </c>
      <c r="B8" s="33">
        <v>18</v>
      </c>
      <c r="C8" s="32">
        <v>43562</v>
      </c>
      <c r="D8" s="32">
        <v>173633.47715299099</v>
      </c>
      <c r="E8" s="32">
        <v>164031.57358717901</v>
      </c>
      <c r="F8" s="32">
        <v>9601.9035658119701</v>
      </c>
      <c r="G8" s="32">
        <v>164031.57358717901</v>
      </c>
      <c r="H8" s="32">
        <v>5.5299840349056398E-2</v>
      </c>
    </row>
    <row r="9" spans="1:8" ht="14.25" x14ac:dyDescent="0.2">
      <c r="A9" s="32">
        <v>8</v>
      </c>
      <c r="B9" s="33">
        <v>19</v>
      </c>
      <c r="C9" s="32">
        <v>32546</v>
      </c>
      <c r="D9" s="32">
        <v>136450.47731367499</v>
      </c>
      <c r="E9" s="32">
        <v>110927.191025641</v>
      </c>
      <c r="F9" s="32">
        <v>25523.2862880342</v>
      </c>
      <c r="G9" s="32">
        <v>110927.191025641</v>
      </c>
      <c r="H9" s="32">
        <v>0.187051645333279</v>
      </c>
    </row>
    <row r="10" spans="1:8" ht="14.25" x14ac:dyDescent="0.2">
      <c r="A10" s="32">
        <v>9</v>
      </c>
      <c r="B10" s="33">
        <v>21</v>
      </c>
      <c r="C10" s="32">
        <v>297794</v>
      </c>
      <c r="D10" s="32">
        <v>976610.00470000005</v>
      </c>
      <c r="E10" s="32">
        <v>1013438.1135</v>
      </c>
      <c r="F10" s="32">
        <v>-36828.108800000002</v>
      </c>
      <c r="G10" s="32">
        <v>1013438.1135</v>
      </c>
      <c r="H10" s="32">
        <v>-3.77101490080608E-2</v>
      </c>
    </row>
    <row r="11" spans="1:8" ht="14.25" x14ac:dyDescent="0.2">
      <c r="A11" s="32">
        <v>10</v>
      </c>
      <c r="B11" s="33">
        <v>22</v>
      </c>
      <c r="C11" s="32">
        <v>66978</v>
      </c>
      <c r="D11" s="32">
        <v>847177.42684871797</v>
      </c>
      <c r="E11" s="32">
        <v>781049.49824102595</v>
      </c>
      <c r="F11" s="32">
        <v>66127.928607692302</v>
      </c>
      <c r="G11" s="32">
        <v>781049.49824102595</v>
      </c>
      <c r="H11" s="32">
        <v>7.8056764158213193E-2</v>
      </c>
    </row>
    <row r="12" spans="1:8" ht="14.25" x14ac:dyDescent="0.2">
      <c r="A12" s="32">
        <v>11</v>
      </c>
      <c r="B12" s="33">
        <v>23</v>
      </c>
      <c r="C12" s="32">
        <v>300455.837</v>
      </c>
      <c r="D12" s="32">
        <v>1868194.32118205</v>
      </c>
      <c r="E12" s="32">
        <v>1576933.4650940199</v>
      </c>
      <c r="F12" s="32">
        <v>291260.85608803399</v>
      </c>
      <c r="G12" s="32">
        <v>1576933.4650940199</v>
      </c>
      <c r="H12" s="32">
        <v>0.155905010943266</v>
      </c>
    </row>
    <row r="13" spans="1:8" ht="14.25" x14ac:dyDescent="0.2">
      <c r="A13" s="32">
        <v>12</v>
      </c>
      <c r="B13" s="33">
        <v>24</v>
      </c>
      <c r="C13" s="32">
        <v>18818.151999999998</v>
      </c>
      <c r="D13" s="32">
        <v>467137.86509914498</v>
      </c>
      <c r="E13" s="32">
        <v>418118.71701709402</v>
      </c>
      <c r="F13" s="32">
        <v>49019.148082051302</v>
      </c>
      <c r="G13" s="32">
        <v>418118.71701709402</v>
      </c>
      <c r="H13" s="32">
        <v>0.104935077510035</v>
      </c>
    </row>
    <row r="14" spans="1:8" ht="14.25" x14ac:dyDescent="0.2">
      <c r="A14" s="32">
        <v>13</v>
      </c>
      <c r="B14" s="33">
        <v>25</v>
      </c>
      <c r="C14" s="32">
        <v>100859</v>
      </c>
      <c r="D14" s="32">
        <v>1000282.8207</v>
      </c>
      <c r="E14" s="32">
        <v>918994.41509999998</v>
      </c>
      <c r="F14" s="32">
        <v>81288.405599999998</v>
      </c>
      <c r="G14" s="32">
        <v>918994.41509999998</v>
      </c>
      <c r="H14" s="32">
        <v>8.1265422056448197E-2</v>
      </c>
    </row>
    <row r="15" spans="1:8" ht="14.25" x14ac:dyDescent="0.2">
      <c r="A15" s="32">
        <v>14</v>
      </c>
      <c r="B15" s="33">
        <v>26</v>
      </c>
      <c r="C15" s="32">
        <v>100019</v>
      </c>
      <c r="D15" s="32">
        <v>401182.34188717901</v>
      </c>
      <c r="E15" s="32">
        <v>381663.70291538502</v>
      </c>
      <c r="F15" s="32">
        <v>19518.638971794899</v>
      </c>
      <c r="G15" s="32">
        <v>381663.70291538502</v>
      </c>
      <c r="H15" s="32">
        <v>4.8652786859905997E-2</v>
      </c>
    </row>
    <row r="16" spans="1:8" ht="14.25" x14ac:dyDescent="0.2">
      <c r="A16" s="32">
        <v>15</v>
      </c>
      <c r="B16" s="33">
        <v>27</v>
      </c>
      <c r="C16" s="32">
        <v>188594.26699999999</v>
      </c>
      <c r="D16" s="32">
        <v>1230006.1751999999</v>
      </c>
      <c r="E16" s="32">
        <v>1087603.3248999999</v>
      </c>
      <c r="F16" s="32">
        <v>142402.85029999999</v>
      </c>
      <c r="G16" s="32">
        <v>1087603.3248999999</v>
      </c>
      <c r="H16" s="32">
        <v>0.115774093798224</v>
      </c>
    </row>
    <row r="17" spans="1:8" ht="14.25" x14ac:dyDescent="0.2">
      <c r="A17" s="32">
        <v>16</v>
      </c>
      <c r="B17" s="33">
        <v>29</v>
      </c>
      <c r="C17" s="32">
        <v>218361</v>
      </c>
      <c r="D17" s="32">
        <v>2693319.90608034</v>
      </c>
      <c r="E17" s="32">
        <v>2480075.4812427401</v>
      </c>
      <c r="F17" s="32">
        <v>213244.42483760699</v>
      </c>
      <c r="G17" s="32">
        <v>2480075.4812427401</v>
      </c>
      <c r="H17" s="32">
        <v>7.9175304929872597E-2</v>
      </c>
    </row>
    <row r="18" spans="1:8" ht="14.25" x14ac:dyDescent="0.2">
      <c r="A18" s="32">
        <v>17</v>
      </c>
      <c r="B18" s="33">
        <v>31</v>
      </c>
      <c r="C18" s="32">
        <v>32750.791000000001</v>
      </c>
      <c r="D18" s="32">
        <v>266183.04432613298</v>
      </c>
      <c r="E18" s="32">
        <v>213358.19680339599</v>
      </c>
      <c r="F18" s="32">
        <v>52824.847522736804</v>
      </c>
      <c r="G18" s="32">
        <v>213358.19680339599</v>
      </c>
      <c r="H18" s="32">
        <v>0.198453089513901</v>
      </c>
    </row>
    <row r="19" spans="1:8" ht="14.25" x14ac:dyDescent="0.2">
      <c r="A19" s="32">
        <v>18</v>
      </c>
      <c r="B19" s="33">
        <v>32</v>
      </c>
      <c r="C19" s="32">
        <v>14599.88</v>
      </c>
      <c r="D19" s="32">
        <v>244497.26848070501</v>
      </c>
      <c r="E19" s="32">
        <v>225294.644749092</v>
      </c>
      <c r="F19" s="32">
        <v>19202.623731612501</v>
      </c>
      <c r="G19" s="32">
        <v>225294.644749092</v>
      </c>
      <c r="H19" s="32">
        <v>7.8539215799574194E-2</v>
      </c>
    </row>
    <row r="20" spans="1:8" ht="14.25" x14ac:dyDescent="0.2">
      <c r="A20" s="32">
        <v>19</v>
      </c>
      <c r="B20" s="33">
        <v>33</v>
      </c>
      <c r="C20" s="32">
        <v>48293.567999999999</v>
      </c>
      <c r="D20" s="32">
        <v>562040.48828969803</v>
      </c>
      <c r="E20" s="32">
        <v>445740.11620987399</v>
      </c>
      <c r="F20" s="32">
        <v>116300.372079824</v>
      </c>
      <c r="G20" s="32">
        <v>445740.11620987399</v>
      </c>
      <c r="H20" s="32">
        <v>0.20692525628132</v>
      </c>
    </row>
    <row r="21" spans="1:8" ht="14.25" x14ac:dyDescent="0.2">
      <c r="A21" s="32">
        <v>20</v>
      </c>
      <c r="B21" s="33">
        <v>34</v>
      </c>
      <c r="C21" s="32">
        <v>45891.21</v>
      </c>
      <c r="D21" s="32">
        <v>255276.58611021901</v>
      </c>
      <c r="E21" s="32">
        <v>173052.94356352501</v>
      </c>
      <c r="F21" s="32">
        <v>82223.642546693503</v>
      </c>
      <c r="G21" s="32">
        <v>173052.94356352501</v>
      </c>
      <c r="H21" s="32">
        <v>0.32209629484465302</v>
      </c>
    </row>
    <row r="22" spans="1:8" ht="14.25" x14ac:dyDescent="0.2">
      <c r="A22" s="32">
        <v>21</v>
      </c>
      <c r="B22" s="33">
        <v>35</v>
      </c>
      <c r="C22" s="32">
        <v>36295.49</v>
      </c>
      <c r="D22" s="32">
        <v>847225.58564690303</v>
      </c>
      <c r="E22" s="32">
        <v>813171.11543008802</v>
      </c>
      <c r="F22" s="32">
        <v>34054.470216814203</v>
      </c>
      <c r="G22" s="32">
        <v>813171.11543008802</v>
      </c>
      <c r="H22" s="32">
        <v>4.0195280682902998E-2</v>
      </c>
    </row>
    <row r="23" spans="1:8" ht="14.25" x14ac:dyDescent="0.2">
      <c r="A23" s="32">
        <v>22</v>
      </c>
      <c r="B23" s="33">
        <v>36</v>
      </c>
      <c r="C23" s="32">
        <v>113678.867</v>
      </c>
      <c r="D23" s="32">
        <v>516411.23099911498</v>
      </c>
      <c r="E23" s="32">
        <v>433888.76142994402</v>
      </c>
      <c r="F23" s="32">
        <v>82522.469569171299</v>
      </c>
      <c r="G23" s="32">
        <v>433888.76142994402</v>
      </c>
      <c r="H23" s="32">
        <v>0.159799912580353</v>
      </c>
    </row>
    <row r="24" spans="1:8" ht="14.25" x14ac:dyDescent="0.2">
      <c r="A24" s="32">
        <v>23</v>
      </c>
      <c r="B24" s="33">
        <v>37</v>
      </c>
      <c r="C24" s="32">
        <v>149540.587</v>
      </c>
      <c r="D24" s="32">
        <v>1404806.14397168</v>
      </c>
      <c r="E24" s="32">
        <v>1287894.4435764099</v>
      </c>
      <c r="F24" s="32">
        <v>116911.700395269</v>
      </c>
      <c r="G24" s="32">
        <v>1287894.4435764099</v>
      </c>
      <c r="H24" s="32">
        <v>8.3222657373019995E-2</v>
      </c>
    </row>
    <row r="25" spans="1:8" ht="14.25" x14ac:dyDescent="0.2">
      <c r="A25" s="32">
        <v>24</v>
      </c>
      <c r="B25" s="33">
        <v>38</v>
      </c>
      <c r="C25" s="32">
        <v>228524.073</v>
      </c>
      <c r="D25" s="32">
        <v>1131364.6942026501</v>
      </c>
      <c r="E25" s="32">
        <v>1176412.19621239</v>
      </c>
      <c r="F25" s="32">
        <v>-45047.502009734497</v>
      </c>
      <c r="G25" s="32">
        <v>1176412.19621239</v>
      </c>
      <c r="H25" s="32">
        <v>-3.9816959324051E-2</v>
      </c>
    </row>
    <row r="26" spans="1:8" ht="14.25" x14ac:dyDescent="0.2">
      <c r="A26" s="32">
        <v>25</v>
      </c>
      <c r="B26" s="33">
        <v>39</v>
      </c>
      <c r="C26" s="32">
        <v>85438.86</v>
      </c>
      <c r="D26" s="32">
        <v>128165.70724105601</v>
      </c>
      <c r="E26" s="32">
        <v>92386.198799818201</v>
      </c>
      <c r="F26" s="32">
        <v>35779.508441237696</v>
      </c>
      <c r="G26" s="32">
        <v>92386.198799818201</v>
      </c>
      <c r="H26" s="32">
        <v>0.279166004787404</v>
      </c>
    </row>
    <row r="27" spans="1:8" ht="14.25" x14ac:dyDescent="0.2">
      <c r="A27" s="32">
        <v>26</v>
      </c>
      <c r="B27" s="33">
        <v>42</v>
      </c>
      <c r="C27" s="32">
        <v>7585.5309999999999</v>
      </c>
      <c r="D27" s="32">
        <v>146899.76869999999</v>
      </c>
      <c r="E27" s="32">
        <v>125415.45879999999</v>
      </c>
      <c r="F27" s="32">
        <v>21484.3099</v>
      </c>
      <c r="G27" s="32">
        <v>125415.45879999999</v>
      </c>
      <c r="H27" s="32">
        <v>0.14625148895826701</v>
      </c>
    </row>
    <row r="28" spans="1:8" ht="14.25" x14ac:dyDescent="0.2">
      <c r="A28" s="32">
        <v>27</v>
      </c>
      <c r="B28" s="33">
        <v>75</v>
      </c>
      <c r="C28" s="32">
        <v>391</v>
      </c>
      <c r="D28" s="32">
        <v>234045.29914529901</v>
      </c>
      <c r="E28" s="32">
        <v>221274.641025641</v>
      </c>
      <c r="F28" s="32">
        <v>12770.658119658099</v>
      </c>
      <c r="G28" s="32">
        <v>221274.641025641</v>
      </c>
      <c r="H28" s="32">
        <v>5.4564899044308002E-2</v>
      </c>
    </row>
    <row r="29" spans="1:8" ht="14.25" x14ac:dyDescent="0.2">
      <c r="A29" s="32">
        <v>28</v>
      </c>
      <c r="B29" s="33">
        <v>76</v>
      </c>
      <c r="C29" s="32">
        <v>2508</v>
      </c>
      <c r="D29" s="32">
        <v>410290.99537777802</v>
      </c>
      <c r="E29" s="32">
        <v>384763.51682905998</v>
      </c>
      <c r="F29" s="32">
        <v>25527.4785487179</v>
      </c>
      <c r="G29" s="32">
        <v>384763.51682905998</v>
      </c>
      <c r="H29" s="32">
        <v>6.22179839097209E-2</v>
      </c>
    </row>
    <row r="30" spans="1:8" ht="14.25" x14ac:dyDescent="0.2">
      <c r="A30" s="32">
        <v>29</v>
      </c>
      <c r="B30" s="33">
        <v>99</v>
      </c>
      <c r="C30" s="32">
        <v>26</v>
      </c>
      <c r="D30" s="32">
        <v>14139.100673171501</v>
      </c>
      <c r="E30" s="32">
        <v>12593.8146887527</v>
      </c>
      <c r="F30" s="32">
        <v>1545.2859844187301</v>
      </c>
      <c r="G30" s="32">
        <v>12593.8146887527</v>
      </c>
      <c r="H30" s="32">
        <v>0.10929167421170299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2014-07-18T07:33:24Z</dcterms:modified>
</cp:coreProperties>
</file>