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<sst xmlns="http://schemas.openxmlformats.org/spreadsheetml/2006/main" count="116" uniqueCount="73">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</sst>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22051329.809999999</v>
      </c>
      <c r="F3" s="25">
        <f>RA!I7</f>
        <v>2036735.6997</v>
      </c>
      <c r="G3" s="16">
        <f>E3-F3</f>
        <v>20014594.110299997</v>
      </c>
      <c r="H3" s="27">
        <f>RA!J7</f>
        <v>9.2363395643212698</v>
      </c>
      <c r="I3" s="20">
        <f>SUM(I4:I40)</f>
        <v>22051334.346215349</v>
      </c>
      <c r="J3" s="21">
        <f>SUM(J4:J40)</f>
        <v>20014594.102014773</v>
      </c>
      <c r="K3" s="22">
        <f>E3-I3</f>
        <v>-4.5362153500318527</v>
      </c>
      <c r="L3" s="22">
        <f>G3-J3</f>
        <v>8.285224437713623E-3</v>
      </c>
    </row>
    <row r="4" spans="1:12" x14ac:dyDescent="0.15">
      <c r="A4" s="39">
        <f>RA!A8</f>
        <v>41839</v>
      </c>
      <c r="B4" s="12">
        <v>12</v>
      </c>
      <c r="C4" s="36" t="s">
        <v>6</v>
      </c>
      <c r="D4" s="36"/>
      <c r="E4" s="15">
        <f>VLOOKUP(C4,RA!B8:D39,3,0)</f>
        <v>723660.42980000004</v>
      </c>
      <c r="F4" s="25">
        <f>VLOOKUP(C4,RA!B8:I43,8,0)</f>
        <v>160656.3847</v>
      </c>
      <c r="G4" s="16">
        <f t="shared" ref="G4:G40" si="0">E4-F4</f>
        <v>563004.04509999999</v>
      </c>
      <c r="H4" s="27">
        <f>RA!J8</f>
        <v>22.200520863687601</v>
      </c>
      <c r="I4" s="20">
        <f>VLOOKUP(B4,RMS!B:D,3,FALSE)</f>
        <v>723660.91079145297</v>
      </c>
      <c r="J4" s="21">
        <f>VLOOKUP(B4,RMS!B:E,4,FALSE)</f>
        <v>563004.05488119705</v>
      </c>
      <c r="K4" s="22">
        <f t="shared" ref="K4:K40" si="1">E4-I4</f>
        <v>-0.48099145293235779</v>
      </c>
      <c r="L4" s="22">
        <f t="shared" ref="L4:L40" si="2">G4-J4</f>
        <v>-9.7811970626935363E-3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124007.5034</v>
      </c>
      <c r="F5" s="25">
        <f>VLOOKUP(C5,RA!B9:I44,8,0)</f>
        <v>26910.386600000002</v>
      </c>
      <c r="G5" s="16">
        <f t="shared" si="0"/>
        <v>97097.116800000003</v>
      </c>
      <c r="H5" s="27">
        <f>RA!J9</f>
        <v>21.700611545413999</v>
      </c>
      <c r="I5" s="20">
        <f>VLOOKUP(B5,RMS!B:D,3,FALSE)</f>
        <v>124007.53098044801</v>
      </c>
      <c r="J5" s="21">
        <f>VLOOKUP(B5,RMS!B:E,4,FALSE)</f>
        <v>97097.111783473301</v>
      </c>
      <c r="K5" s="22">
        <f t="shared" si="1"/>
        <v>-2.7580448004300706E-2</v>
      </c>
      <c r="L5" s="22">
        <f t="shared" si="2"/>
        <v>5.0165267020929605E-3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218912.45670000001</v>
      </c>
      <c r="F6" s="25">
        <f>VLOOKUP(C6,RA!B10:I45,8,0)</f>
        <v>60056.363299999997</v>
      </c>
      <c r="G6" s="16">
        <f t="shared" si="0"/>
        <v>158856.09340000001</v>
      </c>
      <c r="H6" s="27">
        <f>RA!J10</f>
        <v>27.433963423242702</v>
      </c>
      <c r="I6" s="20">
        <f>VLOOKUP(B6,RMS!B:D,3,FALSE)</f>
        <v>218914.88627094001</v>
      </c>
      <c r="J6" s="21">
        <f>VLOOKUP(B6,RMS!B:E,4,FALSE)</f>
        <v>158856.09411880301</v>
      </c>
      <c r="K6" s="22">
        <f t="shared" si="1"/>
        <v>-2.4295709400030319</v>
      </c>
      <c r="L6" s="22">
        <f t="shared" si="2"/>
        <v>-7.1880299947224557E-4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67805.257199999993</v>
      </c>
      <c r="F7" s="25">
        <f>VLOOKUP(C7,RA!B11:I46,8,0)</f>
        <v>13782.843199999999</v>
      </c>
      <c r="G7" s="16">
        <f t="shared" si="0"/>
        <v>54022.41399999999</v>
      </c>
      <c r="H7" s="27">
        <f>RA!J11</f>
        <v>20.327101126312101</v>
      </c>
      <c r="I7" s="20">
        <f>VLOOKUP(B7,RMS!B:D,3,FALSE)</f>
        <v>67805.302387179501</v>
      </c>
      <c r="J7" s="21">
        <f>VLOOKUP(B7,RMS!B:E,4,FALSE)</f>
        <v>54022.414014529902</v>
      </c>
      <c r="K7" s="22">
        <f t="shared" si="1"/>
        <v>-4.5187179508502595E-2</v>
      </c>
      <c r="L7" s="22">
        <f t="shared" si="2"/>
        <v>-1.4529912732541561E-5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185692.12400000001</v>
      </c>
      <c r="F8" s="25">
        <f>VLOOKUP(C8,RA!B12:I47,8,0)</f>
        <v>35317.002200000003</v>
      </c>
      <c r="G8" s="16">
        <f t="shared" si="0"/>
        <v>150375.12180000002</v>
      </c>
      <c r="H8" s="27">
        <f>RA!J12</f>
        <v>19.0191169335755</v>
      </c>
      <c r="I8" s="20">
        <f>VLOOKUP(B8,RMS!B:D,3,FALSE)</f>
        <v>185692.13628205101</v>
      </c>
      <c r="J8" s="21">
        <f>VLOOKUP(B8,RMS!B:E,4,FALSE)</f>
        <v>150375.121921368</v>
      </c>
      <c r="K8" s="22">
        <f t="shared" si="1"/>
        <v>-1.2282051000511274E-2</v>
      </c>
      <c r="L8" s="22">
        <f t="shared" si="2"/>
        <v>-1.213679788634181E-4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345052.70919999998</v>
      </c>
      <c r="F9" s="25">
        <f>VLOOKUP(C9,RA!B13:I48,8,0)</f>
        <v>93350.438999999998</v>
      </c>
      <c r="G9" s="16">
        <f t="shared" si="0"/>
        <v>251702.27019999997</v>
      </c>
      <c r="H9" s="27">
        <f>RA!J13</f>
        <v>27.053964948263001</v>
      </c>
      <c r="I9" s="20">
        <f>VLOOKUP(B9,RMS!B:D,3,FALSE)</f>
        <v>345052.87035982899</v>
      </c>
      <c r="J9" s="21">
        <f>VLOOKUP(B9,RMS!B:E,4,FALSE)</f>
        <v>251702.269188034</v>
      </c>
      <c r="K9" s="22">
        <f t="shared" si="1"/>
        <v>-0.16115982900373638</v>
      </c>
      <c r="L9" s="22">
        <f t="shared" si="2"/>
        <v>1.0119659709744155E-3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194282.53950000001</v>
      </c>
      <c r="F10" s="25">
        <f>VLOOKUP(C10,RA!B14:I49,8,0)</f>
        <v>9096.2513999999992</v>
      </c>
      <c r="G10" s="16">
        <f t="shared" si="0"/>
        <v>185186.28810000001</v>
      </c>
      <c r="H10" s="27">
        <f>RA!J14</f>
        <v>4.6819706101278298</v>
      </c>
      <c r="I10" s="20">
        <f>VLOOKUP(B10,RMS!B:D,3,FALSE)</f>
        <v>194282.56052905999</v>
      </c>
      <c r="J10" s="21">
        <f>VLOOKUP(B10,RMS!B:E,4,FALSE)</f>
        <v>185186.288477778</v>
      </c>
      <c r="K10" s="22">
        <f t="shared" si="1"/>
        <v>-2.1029059978900477E-2</v>
      </c>
      <c r="L10" s="22">
        <f t="shared" si="2"/>
        <v>-3.777779929805547E-4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151609.1833</v>
      </c>
      <c r="F11" s="25">
        <f>VLOOKUP(C11,RA!B15:I50,8,0)</f>
        <v>29679.881000000001</v>
      </c>
      <c r="G11" s="16">
        <f t="shared" si="0"/>
        <v>121929.30230000001</v>
      </c>
      <c r="H11" s="27">
        <f>RA!J15</f>
        <v>19.576572047928199</v>
      </c>
      <c r="I11" s="20">
        <f>VLOOKUP(B11,RMS!B:D,3,FALSE)</f>
        <v>151609.21274957299</v>
      </c>
      <c r="J11" s="21">
        <f>VLOOKUP(B11,RMS!B:E,4,FALSE)</f>
        <v>121929.301794017</v>
      </c>
      <c r="K11" s="22">
        <f t="shared" si="1"/>
        <v>-2.9449572990415618E-2</v>
      </c>
      <c r="L11" s="22">
        <f t="shared" si="2"/>
        <v>5.0598301459103823E-4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1296498.0747</v>
      </c>
      <c r="F12" s="25">
        <f>VLOOKUP(C12,RA!B16:I51,8,0)</f>
        <v>-54971.398200000003</v>
      </c>
      <c r="G12" s="16">
        <f t="shared" si="0"/>
        <v>1351469.4728999999</v>
      </c>
      <c r="H12" s="27">
        <f>RA!J16</f>
        <v>-4.2399907313954097</v>
      </c>
      <c r="I12" s="20">
        <f>VLOOKUP(B12,RMS!B:D,3,FALSE)</f>
        <v>1296497.8914000001</v>
      </c>
      <c r="J12" s="21">
        <f>VLOOKUP(B12,RMS!B:E,4,FALSE)</f>
        <v>1351469.4728999999</v>
      </c>
      <c r="K12" s="22">
        <f t="shared" si="1"/>
        <v>0.18329999991692603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2384097.6581000001</v>
      </c>
      <c r="F13" s="25">
        <f>VLOOKUP(C13,RA!B17:I52,8,0)</f>
        <v>14786.797</v>
      </c>
      <c r="G13" s="16">
        <f t="shared" si="0"/>
        <v>2369310.8611000003</v>
      </c>
      <c r="H13" s="27">
        <f>RA!J17</f>
        <v>0.620226145089388</v>
      </c>
      <c r="I13" s="20">
        <f>VLOOKUP(B13,RMS!B:D,3,FALSE)</f>
        <v>2384097.7516683801</v>
      </c>
      <c r="J13" s="21">
        <f>VLOOKUP(B13,RMS!B:E,4,FALSE)</f>
        <v>2369310.8619247898</v>
      </c>
      <c r="K13" s="22">
        <f t="shared" si="1"/>
        <v>-9.3568379990756512E-2</v>
      </c>
      <c r="L13" s="22">
        <f t="shared" si="2"/>
        <v>-8.2478951662778854E-4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2089923.9177000001</v>
      </c>
      <c r="F14" s="25">
        <f>VLOOKUP(C14,RA!B18:I53,8,0)</f>
        <v>317456.3995</v>
      </c>
      <c r="G14" s="16">
        <f t="shared" si="0"/>
        <v>1772467.5182</v>
      </c>
      <c r="H14" s="27">
        <f>RA!J18</f>
        <v>15.189854367969801</v>
      </c>
      <c r="I14" s="20">
        <f>VLOOKUP(B14,RMS!B:D,3,FALSE)</f>
        <v>2089924.2594546999</v>
      </c>
      <c r="J14" s="21">
        <f>VLOOKUP(B14,RMS!B:E,4,FALSE)</f>
        <v>1772467.54730085</v>
      </c>
      <c r="K14" s="22">
        <f t="shared" si="1"/>
        <v>-0.34175469982437789</v>
      </c>
      <c r="L14" s="22">
        <f t="shared" si="2"/>
        <v>-2.910084999166429E-2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545612.97609999997</v>
      </c>
      <c r="F15" s="25">
        <f>VLOOKUP(C15,RA!B19:I54,8,0)</f>
        <v>53444.859400000001</v>
      </c>
      <c r="G15" s="16">
        <f t="shared" si="0"/>
        <v>492168.11669999996</v>
      </c>
      <c r="H15" s="27">
        <f>RA!J19</f>
        <v>9.7953790949071209</v>
      </c>
      <c r="I15" s="20">
        <f>VLOOKUP(B15,RMS!B:D,3,FALSE)</f>
        <v>545613.03007179499</v>
      </c>
      <c r="J15" s="21">
        <f>VLOOKUP(B15,RMS!B:E,4,FALSE)</f>
        <v>492168.11766324798</v>
      </c>
      <c r="K15" s="22">
        <f t="shared" si="1"/>
        <v>-5.3971795015968382E-2</v>
      </c>
      <c r="L15" s="22">
        <f t="shared" si="2"/>
        <v>-9.6324802143499255E-4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1111095.3648000001</v>
      </c>
      <c r="F16" s="25">
        <f>VLOOKUP(C16,RA!B20:I55,8,0)</f>
        <v>83444.660099999994</v>
      </c>
      <c r="G16" s="16">
        <f t="shared" si="0"/>
        <v>1027650.7047000001</v>
      </c>
      <c r="H16" s="27">
        <f>RA!J20</f>
        <v>7.5101258401001703</v>
      </c>
      <c r="I16" s="20">
        <f>VLOOKUP(B16,RMS!B:D,3,FALSE)</f>
        <v>1111095.4108</v>
      </c>
      <c r="J16" s="21">
        <f>VLOOKUP(B16,RMS!B:E,4,FALSE)</f>
        <v>1027650.7047</v>
      </c>
      <c r="K16" s="22">
        <f t="shared" si="1"/>
        <v>-4.5999999856576324E-2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442635.67820000002</v>
      </c>
      <c r="F17" s="25">
        <f>VLOOKUP(C17,RA!B21:I56,8,0)</f>
        <v>31692.052899999999</v>
      </c>
      <c r="G17" s="16">
        <f t="shared" si="0"/>
        <v>410943.62530000001</v>
      </c>
      <c r="H17" s="27">
        <f>RA!J21</f>
        <v>7.1598505183489296</v>
      </c>
      <c r="I17" s="20">
        <f>VLOOKUP(B17,RMS!B:D,3,FALSE)</f>
        <v>442635.392982747</v>
      </c>
      <c r="J17" s="21">
        <f>VLOOKUP(B17,RMS!B:E,4,FALSE)</f>
        <v>410943.62506206002</v>
      </c>
      <c r="K17" s="22">
        <f t="shared" si="1"/>
        <v>0.28521725302562118</v>
      </c>
      <c r="L17" s="22">
        <f t="shared" si="2"/>
        <v>2.3793999571353197E-4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1487874.2505999999</v>
      </c>
      <c r="F18" s="25">
        <f>VLOOKUP(C18,RA!B22:I57,8,0)</f>
        <v>172309.64</v>
      </c>
      <c r="G18" s="16">
        <f t="shared" si="0"/>
        <v>1315564.6105999998</v>
      </c>
      <c r="H18" s="27">
        <f>RA!J22</f>
        <v>11.5809276174055</v>
      </c>
      <c r="I18" s="20">
        <f>VLOOKUP(B18,RMS!B:D,3,FALSE)</f>
        <v>1487874.9007000001</v>
      </c>
      <c r="J18" s="21">
        <f>VLOOKUP(B18,RMS!B:E,4,FALSE)</f>
        <v>1315564.6140000001</v>
      </c>
      <c r="K18" s="22">
        <f t="shared" si="1"/>
        <v>-0.65010000020265579</v>
      </c>
      <c r="L18" s="22">
        <f t="shared" si="2"/>
        <v>-3.4000002779066563E-3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3024992.1173999999</v>
      </c>
      <c r="F19" s="25">
        <f>VLOOKUP(C19,RA!B23:I58,8,0)</f>
        <v>246286.54610000001</v>
      </c>
      <c r="G19" s="16">
        <f t="shared" si="0"/>
        <v>2778705.5713</v>
      </c>
      <c r="H19" s="27">
        <f>RA!J23</f>
        <v>8.1417252191613905</v>
      </c>
      <c r="I19" s="20">
        <f>VLOOKUP(B19,RMS!B:D,3,FALSE)</f>
        <v>3024993.1926529901</v>
      </c>
      <c r="J19" s="21">
        <f>VLOOKUP(B19,RMS!B:E,4,FALSE)</f>
        <v>2778705.6165410299</v>
      </c>
      <c r="K19" s="22">
        <f t="shared" si="1"/>
        <v>-1.0752529902383685</v>
      </c>
      <c r="L19" s="22">
        <f t="shared" si="2"/>
        <v>-4.5241029933094978E-2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313098.58360000001</v>
      </c>
      <c r="F20" s="25">
        <f>VLOOKUP(C20,RA!B24:I59,8,0)</f>
        <v>59513.707999999999</v>
      </c>
      <c r="G20" s="16">
        <f t="shared" si="0"/>
        <v>253584.87560000003</v>
      </c>
      <c r="H20" s="27">
        <f>RA!J24</f>
        <v>19.007977396675798</v>
      </c>
      <c r="I20" s="20">
        <f>VLOOKUP(B20,RMS!B:D,3,FALSE)</f>
        <v>313098.54192565603</v>
      </c>
      <c r="J20" s="21">
        <f>VLOOKUP(B20,RMS!B:E,4,FALSE)</f>
        <v>253584.853048477</v>
      </c>
      <c r="K20" s="22">
        <f t="shared" si="1"/>
        <v>4.1674343985505402E-2</v>
      </c>
      <c r="L20" s="22">
        <f t="shared" si="2"/>
        <v>2.2551523026777431E-2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290574.19839999999</v>
      </c>
      <c r="F21" s="25">
        <f>VLOOKUP(C21,RA!B25:I60,8,0)</f>
        <v>19891.061300000001</v>
      </c>
      <c r="G21" s="16">
        <f t="shared" si="0"/>
        <v>270683.13709999999</v>
      </c>
      <c r="H21" s="27">
        <f>RA!J25</f>
        <v>6.8454327361227998</v>
      </c>
      <c r="I21" s="20">
        <f>VLOOKUP(B21,RMS!B:D,3,FALSE)</f>
        <v>290574.205558974</v>
      </c>
      <c r="J21" s="21">
        <f>VLOOKUP(B21,RMS!B:E,4,FALSE)</f>
        <v>270683.142417703</v>
      </c>
      <c r="K21" s="22">
        <f t="shared" si="1"/>
        <v>-7.1589740109629929E-3</v>
      </c>
      <c r="L21" s="22">
        <f t="shared" si="2"/>
        <v>-5.3177030058577657E-3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639671.40119999996</v>
      </c>
      <c r="F22" s="25">
        <f>VLOOKUP(C22,RA!B26:I61,8,0)</f>
        <v>135556.04250000001</v>
      </c>
      <c r="G22" s="16">
        <f t="shared" si="0"/>
        <v>504115.35869999998</v>
      </c>
      <c r="H22" s="27">
        <f>RA!J26</f>
        <v>21.191512117894</v>
      </c>
      <c r="I22" s="20">
        <f>VLOOKUP(B22,RMS!B:D,3,FALSE)</f>
        <v>639671.38062294095</v>
      </c>
      <c r="J22" s="21">
        <f>VLOOKUP(B22,RMS!B:E,4,FALSE)</f>
        <v>504115.34531977901</v>
      </c>
      <c r="K22" s="22">
        <f t="shared" si="1"/>
        <v>2.0577059010975063E-2</v>
      </c>
      <c r="L22" s="22">
        <f t="shared" si="2"/>
        <v>1.338022097479552E-2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292206.51630000002</v>
      </c>
      <c r="F23" s="25">
        <f>VLOOKUP(C23,RA!B27:I62,8,0)</f>
        <v>116283.74679999999</v>
      </c>
      <c r="G23" s="16">
        <f t="shared" si="0"/>
        <v>175922.76950000002</v>
      </c>
      <c r="H23" s="27">
        <f>RA!J27</f>
        <v>39.795056000946502</v>
      </c>
      <c r="I23" s="20">
        <f>VLOOKUP(B23,RMS!B:D,3,FALSE)</f>
        <v>292206.44066526002</v>
      </c>
      <c r="J23" s="21">
        <f>VLOOKUP(B23,RMS!B:E,4,FALSE)</f>
        <v>175922.77212809899</v>
      </c>
      <c r="K23" s="22">
        <f t="shared" si="1"/>
        <v>7.5634740001987666E-2</v>
      </c>
      <c r="L23" s="22">
        <f t="shared" si="2"/>
        <v>-2.6280989695806056E-3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971505.7341</v>
      </c>
      <c r="F24" s="25">
        <f>VLOOKUP(C24,RA!B28:I63,8,0)</f>
        <v>32332.956099999999</v>
      </c>
      <c r="G24" s="16">
        <f t="shared" si="0"/>
        <v>939172.77800000005</v>
      </c>
      <c r="H24" s="27">
        <f>RA!J28</f>
        <v>3.32812817928997</v>
      </c>
      <c r="I24" s="20">
        <f>VLOOKUP(B24,RMS!B:D,3,FALSE)</f>
        <v>971505.73372123903</v>
      </c>
      <c r="J24" s="21">
        <f>VLOOKUP(B24,RMS!B:E,4,FALSE)</f>
        <v>939172.74725663697</v>
      </c>
      <c r="K24" s="22">
        <f t="shared" si="1"/>
        <v>3.7876097485423088E-4</v>
      </c>
      <c r="L24" s="22">
        <f t="shared" si="2"/>
        <v>3.074336308054626E-2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584051.62600000005</v>
      </c>
      <c r="F25" s="25">
        <f>VLOOKUP(C25,RA!B29:I64,8,0)</f>
        <v>87926.904399999999</v>
      </c>
      <c r="G25" s="16">
        <f t="shared" si="0"/>
        <v>496124.72160000005</v>
      </c>
      <c r="H25" s="27">
        <f>RA!J29</f>
        <v>15.054645939809401</v>
      </c>
      <c r="I25" s="20">
        <f>VLOOKUP(B25,RMS!B:D,3,FALSE)</f>
        <v>584051.62481769896</v>
      </c>
      <c r="J25" s="21">
        <f>VLOOKUP(B25,RMS!B:E,4,FALSE)</f>
        <v>496124.71452426701</v>
      </c>
      <c r="K25" s="22">
        <f t="shared" si="1"/>
        <v>1.1823010863736272E-3</v>
      </c>
      <c r="L25" s="22">
        <f t="shared" si="2"/>
        <v>7.0757330395281315E-3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1657313.6498</v>
      </c>
      <c r="F26" s="25">
        <f>VLOOKUP(C26,RA!B30:I65,8,0)</f>
        <v>149838.12820000001</v>
      </c>
      <c r="G26" s="16">
        <f t="shared" si="0"/>
        <v>1507475.5216000001</v>
      </c>
      <c r="H26" s="27">
        <f>RA!J30</f>
        <v>9.04102420311823</v>
      </c>
      <c r="I26" s="20">
        <f>VLOOKUP(B26,RMS!B:D,3,FALSE)</f>
        <v>1657313.61156549</v>
      </c>
      <c r="J26" s="21">
        <f>VLOOKUP(B26,RMS!B:E,4,FALSE)</f>
        <v>1507475.4817633999</v>
      </c>
      <c r="K26" s="22">
        <f t="shared" si="1"/>
        <v>3.8234509993344545E-2</v>
      </c>
      <c r="L26" s="22">
        <f t="shared" si="2"/>
        <v>3.9836600190028548E-2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1189952.3784</v>
      </c>
      <c r="F27" s="25">
        <f>VLOOKUP(C27,RA!B31:I66,8,0)</f>
        <v>-4872.4023999999999</v>
      </c>
      <c r="G27" s="16">
        <f t="shared" si="0"/>
        <v>1194824.7808000001</v>
      </c>
      <c r="H27" s="27">
        <f>RA!J31</f>
        <v>-0.40946196574281302</v>
      </c>
      <c r="I27" s="20">
        <f>VLOOKUP(B27,RMS!B:D,3,FALSE)</f>
        <v>1189952.2243053101</v>
      </c>
      <c r="J27" s="21">
        <f>VLOOKUP(B27,RMS!B:E,4,FALSE)</f>
        <v>1194824.7624247801</v>
      </c>
      <c r="K27" s="22">
        <f t="shared" si="1"/>
        <v>0.15409468999132514</v>
      </c>
      <c r="L27" s="22">
        <f t="shared" si="2"/>
        <v>1.8375220010057092E-2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143265.3879</v>
      </c>
      <c r="F28" s="25">
        <f>VLOOKUP(C28,RA!B32:I67,8,0)</f>
        <v>39115.299200000001</v>
      </c>
      <c r="G28" s="16">
        <f t="shared" si="0"/>
        <v>104150.08869999999</v>
      </c>
      <c r="H28" s="27">
        <f>RA!J32</f>
        <v>27.302686136097801</v>
      </c>
      <c r="I28" s="20">
        <f>VLOOKUP(B28,RMS!B:D,3,FALSE)</f>
        <v>143265.25786247599</v>
      </c>
      <c r="J28" s="21">
        <f>VLOOKUP(B28,RMS!B:E,4,FALSE)</f>
        <v>104150.07470055</v>
      </c>
      <c r="K28" s="22">
        <f t="shared" si="1"/>
        <v>0.13003752400982194</v>
      </c>
      <c r="L28" s="22">
        <f t="shared" si="2"/>
        <v>1.3999449991388246E-2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159195.9307</v>
      </c>
      <c r="F31" s="25">
        <f>VLOOKUP(C31,RA!B35:I70,8,0)</f>
        <v>23394.327499999999</v>
      </c>
      <c r="G31" s="16">
        <f t="shared" si="0"/>
        <v>135801.60320000001</v>
      </c>
      <c r="H31" s="27">
        <f>RA!J35</f>
        <v>14.6953049598271</v>
      </c>
      <c r="I31" s="20">
        <f>VLOOKUP(B31,RMS!B:D,3,FALSE)</f>
        <v>159195.93040000001</v>
      </c>
      <c r="J31" s="21">
        <f>VLOOKUP(B31,RMS!B:E,4,FALSE)</f>
        <v>135801.62280000001</v>
      </c>
      <c r="K31" s="22">
        <f t="shared" si="1"/>
        <v>2.9999998514540493E-4</v>
      </c>
      <c r="L31" s="22">
        <f t="shared" si="2"/>
        <v>-1.9599999999627471E-2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332225.64169999998</v>
      </c>
      <c r="F35" s="25">
        <f>VLOOKUP(C35,RA!B8:I74,8,0)</f>
        <v>17231.487799999999</v>
      </c>
      <c r="G35" s="16">
        <f t="shared" si="0"/>
        <v>314994.15389999998</v>
      </c>
      <c r="H35" s="27">
        <f>RA!J39</f>
        <v>5.1866820730110996</v>
      </c>
      <c r="I35" s="20">
        <f>VLOOKUP(B35,RMS!B:D,3,FALSE)</f>
        <v>332225.641025641</v>
      </c>
      <c r="J35" s="21">
        <f>VLOOKUP(B35,RMS!B:E,4,FALSE)</f>
        <v>314994.15811965801</v>
      </c>
      <c r="K35" s="22">
        <f t="shared" si="1"/>
        <v>6.7435897653922439E-4</v>
      </c>
      <c r="L35" s="22">
        <f t="shared" si="2"/>
        <v>-4.2196580325253308E-3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1070970.6976000001</v>
      </c>
      <c r="F36" s="25">
        <f>VLOOKUP(C36,RA!B8:I75,8,0)</f>
        <v>65394.84</v>
      </c>
      <c r="G36" s="16">
        <f t="shared" si="0"/>
        <v>1005575.8576000001</v>
      </c>
      <c r="H36" s="27">
        <f>RA!J40</f>
        <v>6.10612784705941</v>
      </c>
      <c r="I36" s="20">
        <f>VLOOKUP(B36,RMS!B:D,3,FALSE)</f>
        <v>1070970.6902008499</v>
      </c>
      <c r="J36" s="21">
        <f>VLOOKUP(B36,RMS!B:E,4,FALSE)</f>
        <v>1005575.87941966</v>
      </c>
      <c r="K36" s="22">
        <f t="shared" si="1"/>
        <v>7.3991501703858376E-3</v>
      </c>
      <c r="L36" s="22">
        <f t="shared" si="2"/>
        <v>-2.1819659858010709E-2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4" customFormat="1" x14ac:dyDescent="0.15">
      <c r="A39" s="39"/>
      <c r="B39" s="12">
        <v>9101</v>
      </c>
      <c r="C39" s="36" t="s">
        <v>72</v>
      </c>
      <c r="D39" s="36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39"/>
      <c r="B40" s="12">
        <v>99</v>
      </c>
      <c r="C40" s="36" t="s">
        <v>35</v>
      </c>
      <c r="D40" s="36"/>
      <c r="E40" s="15">
        <f>VLOOKUP(C40,RA!B8:D74,3,0)</f>
        <v>13545.8236</v>
      </c>
      <c r="F40" s="25">
        <f>VLOOKUP(C40,RA!B8:I78,8,0)</f>
        <v>1830.4920999999999</v>
      </c>
      <c r="G40" s="16">
        <f t="shared" si="0"/>
        <v>11715.3315</v>
      </c>
      <c r="H40" s="27">
        <f>RA!J43</f>
        <v>0</v>
      </c>
      <c r="I40" s="20">
        <f>VLOOKUP(B40,RMS!B:D,3,FALSE)</f>
        <v>13545.823462673001</v>
      </c>
      <c r="J40" s="21">
        <f>VLOOKUP(B40,RMS!B:E,4,FALSE)</f>
        <v>11715.331820588501</v>
      </c>
      <c r="K40" s="22">
        <f t="shared" si="1"/>
        <v>1.373269988107495E-4</v>
      </c>
      <c r="L40" s="22">
        <f t="shared" si="2"/>
        <v>-3.2058850047178566E-4</v>
      </c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4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4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5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3"/>
      <c r="W4" s="44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5" t="s">
        <v>4</v>
      </c>
      <c r="C6" s="46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7" t="s">
        <v>5</v>
      </c>
      <c r="B7" s="48"/>
      <c r="C7" s="49"/>
      <c r="D7" s="63">
        <v>22051329.809999999</v>
      </c>
      <c r="E7" s="63">
        <v>24537030</v>
      </c>
      <c r="F7" s="64">
        <v>89.869596320337095</v>
      </c>
      <c r="G7" s="63">
        <v>16532115.7499</v>
      </c>
      <c r="H7" s="64">
        <v>33.384801701097402</v>
      </c>
      <c r="I7" s="63">
        <v>2036735.6997</v>
      </c>
      <c r="J7" s="64">
        <v>9.2363395643212698</v>
      </c>
      <c r="K7" s="63">
        <v>1364548.1717000001</v>
      </c>
      <c r="L7" s="64">
        <v>8.2539234078871804</v>
      </c>
      <c r="M7" s="64">
        <v>0.492608133549852</v>
      </c>
      <c r="N7" s="63">
        <v>331177079.8351</v>
      </c>
      <c r="O7" s="63">
        <v>4013460447.1884999</v>
      </c>
      <c r="P7" s="63">
        <v>1138346</v>
      </c>
      <c r="Q7" s="63">
        <v>935251</v>
      </c>
      <c r="R7" s="64">
        <v>21.715560849440401</v>
      </c>
      <c r="S7" s="63">
        <v>19.371377252610401</v>
      </c>
      <c r="T7" s="63">
        <v>18.0309332866792</v>
      </c>
      <c r="U7" s="65">
        <v>6.9197143210379597</v>
      </c>
      <c r="V7" s="53"/>
      <c r="W7" s="53"/>
    </row>
    <row r="8" spans="1:23" ht="14.25" thickBot="1" x14ac:dyDescent="0.2">
      <c r="A8" s="50">
        <v>41839</v>
      </c>
      <c r="B8" s="40" t="s">
        <v>6</v>
      </c>
      <c r="C8" s="41"/>
      <c r="D8" s="66">
        <v>723660.42980000004</v>
      </c>
      <c r="E8" s="66">
        <v>725975</v>
      </c>
      <c r="F8" s="67">
        <v>99.681177698956603</v>
      </c>
      <c r="G8" s="66">
        <v>505540.72639999999</v>
      </c>
      <c r="H8" s="67">
        <v>43.145822286811502</v>
      </c>
      <c r="I8" s="66">
        <v>160656.3847</v>
      </c>
      <c r="J8" s="67">
        <v>22.200520863687601</v>
      </c>
      <c r="K8" s="66">
        <v>80383.777100000007</v>
      </c>
      <c r="L8" s="67">
        <v>15.9005541793675</v>
      </c>
      <c r="M8" s="67">
        <v>0.99861701572119799</v>
      </c>
      <c r="N8" s="66">
        <v>12895254.0669</v>
      </c>
      <c r="O8" s="66">
        <v>153479896.05899999</v>
      </c>
      <c r="P8" s="66">
        <v>39270</v>
      </c>
      <c r="Q8" s="66">
        <v>31018</v>
      </c>
      <c r="R8" s="67">
        <v>26.603907408601501</v>
      </c>
      <c r="S8" s="66">
        <v>18.427818431372501</v>
      </c>
      <c r="T8" s="66">
        <v>17.883163524405202</v>
      </c>
      <c r="U8" s="68">
        <v>2.95561251048639</v>
      </c>
      <c r="V8" s="53"/>
      <c r="W8" s="53"/>
    </row>
    <row r="9" spans="1:23" ht="12" customHeight="1" thickBot="1" x14ac:dyDescent="0.2">
      <c r="A9" s="51"/>
      <c r="B9" s="40" t="s">
        <v>7</v>
      </c>
      <c r="C9" s="41"/>
      <c r="D9" s="66">
        <v>124007.5034</v>
      </c>
      <c r="E9" s="66">
        <v>141147</v>
      </c>
      <c r="F9" s="67">
        <v>87.8569883879927</v>
      </c>
      <c r="G9" s="66">
        <v>98106.611900000004</v>
      </c>
      <c r="H9" s="67">
        <v>26.400760354868599</v>
      </c>
      <c r="I9" s="66">
        <v>26910.386600000002</v>
      </c>
      <c r="J9" s="67">
        <v>21.700611545413999</v>
      </c>
      <c r="K9" s="66">
        <v>18882.150799999999</v>
      </c>
      <c r="L9" s="67">
        <v>19.2465629322176</v>
      </c>
      <c r="M9" s="67">
        <v>0.42517591798917298</v>
      </c>
      <c r="N9" s="66">
        <v>2330131.6614999999</v>
      </c>
      <c r="O9" s="66">
        <v>25835574.9219</v>
      </c>
      <c r="P9" s="66">
        <v>7138</v>
      </c>
      <c r="Q9" s="66">
        <v>5426</v>
      </c>
      <c r="R9" s="67">
        <v>31.5517876889053</v>
      </c>
      <c r="S9" s="66">
        <v>17.372864023536</v>
      </c>
      <c r="T9" s="66">
        <v>17.531592241061599</v>
      </c>
      <c r="U9" s="68">
        <v>-0.91365601728370804</v>
      </c>
      <c r="V9" s="53"/>
      <c r="W9" s="53"/>
    </row>
    <row r="10" spans="1:23" ht="14.25" thickBot="1" x14ac:dyDescent="0.2">
      <c r="A10" s="51"/>
      <c r="B10" s="40" t="s">
        <v>8</v>
      </c>
      <c r="C10" s="41"/>
      <c r="D10" s="66">
        <v>218912.45670000001</v>
      </c>
      <c r="E10" s="66">
        <v>237600</v>
      </c>
      <c r="F10" s="67">
        <v>92.134872348484805</v>
      </c>
      <c r="G10" s="66">
        <v>159923.2169</v>
      </c>
      <c r="H10" s="67">
        <v>36.885976247517597</v>
      </c>
      <c r="I10" s="66">
        <v>60056.363299999997</v>
      </c>
      <c r="J10" s="67">
        <v>27.433963423242702</v>
      </c>
      <c r="K10" s="66">
        <v>33932.634299999998</v>
      </c>
      <c r="L10" s="67">
        <v>21.2180788742</v>
      </c>
      <c r="M10" s="67">
        <v>0.76987034867493298</v>
      </c>
      <c r="N10" s="66">
        <v>3645155.2206000001</v>
      </c>
      <c r="O10" s="66">
        <v>39223146.0568</v>
      </c>
      <c r="P10" s="66">
        <v>105212</v>
      </c>
      <c r="Q10" s="66">
        <v>85203</v>
      </c>
      <c r="R10" s="67">
        <v>23.483914885626099</v>
      </c>
      <c r="S10" s="66">
        <v>2.0806795489107701</v>
      </c>
      <c r="T10" s="66">
        <v>1.87626025022593</v>
      </c>
      <c r="U10" s="68">
        <v>9.82464112707083</v>
      </c>
      <c r="V10" s="53"/>
      <c r="W10" s="53"/>
    </row>
    <row r="11" spans="1:23" ht="14.25" thickBot="1" x14ac:dyDescent="0.2">
      <c r="A11" s="51"/>
      <c r="B11" s="40" t="s">
        <v>9</v>
      </c>
      <c r="C11" s="41"/>
      <c r="D11" s="66">
        <v>67805.257199999993</v>
      </c>
      <c r="E11" s="66">
        <v>63309</v>
      </c>
      <c r="F11" s="67">
        <v>107.102082168412</v>
      </c>
      <c r="G11" s="66">
        <v>41319.540999999997</v>
      </c>
      <c r="H11" s="67">
        <v>64.099734796182801</v>
      </c>
      <c r="I11" s="66">
        <v>13782.843199999999</v>
      </c>
      <c r="J11" s="67">
        <v>20.327101126312101</v>
      </c>
      <c r="K11" s="66">
        <v>7228.9733999999999</v>
      </c>
      <c r="L11" s="67">
        <v>17.495289698402001</v>
      </c>
      <c r="M11" s="67">
        <v>0.90661141456129801</v>
      </c>
      <c r="N11" s="66">
        <v>1330086.9378</v>
      </c>
      <c r="O11" s="66">
        <v>16430623.1347</v>
      </c>
      <c r="P11" s="66">
        <v>4107</v>
      </c>
      <c r="Q11" s="66">
        <v>3092</v>
      </c>
      <c r="R11" s="67">
        <v>32.826649417852501</v>
      </c>
      <c r="S11" s="66">
        <v>16.509680350620901</v>
      </c>
      <c r="T11" s="66">
        <v>17.206155821474798</v>
      </c>
      <c r="U11" s="68">
        <v>-4.2185884648438199</v>
      </c>
      <c r="V11" s="53"/>
      <c r="W11" s="53"/>
    </row>
    <row r="12" spans="1:23" ht="14.25" thickBot="1" x14ac:dyDescent="0.2">
      <c r="A12" s="51"/>
      <c r="B12" s="40" t="s">
        <v>10</v>
      </c>
      <c r="C12" s="41"/>
      <c r="D12" s="66">
        <v>185692.12400000001</v>
      </c>
      <c r="E12" s="66">
        <v>199106</v>
      </c>
      <c r="F12" s="67">
        <v>93.262947374765204</v>
      </c>
      <c r="G12" s="66">
        <v>142909.65160000001</v>
      </c>
      <c r="H12" s="67">
        <v>29.9367271006628</v>
      </c>
      <c r="I12" s="66">
        <v>35317.002200000003</v>
      </c>
      <c r="J12" s="67">
        <v>19.0191169335755</v>
      </c>
      <c r="K12" s="66">
        <v>7789.0616</v>
      </c>
      <c r="L12" s="67">
        <v>5.45033978656764</v>
      </c>
      <c r="M12" s="67">
        <v>3.53417934196335</v>
      </c>
      <c r="N12" s="66">
        <v>3817448.665</v>
      </c>
      <c r="O12" s="66">
        <v>48706881.012400001</v>
      </c>
      <c r="P12" s="66">
        <v>2353</v>
      </c>
      <c r="Q12" s="66">
        <v>1846</v>
      </c>
      <c r="R12" s="67">
        <v>27.4647887323944</v>
      </c>
      <c r="S12" s="66">
        <v>78.917179770505697</v>
      </c>
      <c r="T12" s="66">
        <v>72.530141386782205</v>
      </c>
      <c r="U12" s="68">
        <v>8.0933434295260707</v>
      </c>
      <c r="V12" s="53"/>
      <c r="W12" s="53"/>
    </row>
    <row r="13" spans="1:23" ht="14.25" thickBot="1" x14ac:dyDescent="0.2">
      <c r="A13" s="51"/>
      <c r="B13" s="40" t="s">
        <v>11</v>
      </c>
      <c r="C13" s="41"/>
      <c r="D13" s="66">
        <v>345052.70919999998</v>
      </c>
      <c r="E13" s="66">
        <v>367075</v>
      </c>
      <c r="F13" s="67">
        <v>94.0006018388613</v>
      </c>
      <c r="G13" s="66">
        <v>272215.27720000001</v>
      </c>
      <c r="H13" s="67">
        <v>26.757290314196901</v>
      </c>
      <c r="I13" s="66">
        <v>93350.438999999998</v>
      </c>
      <c r="J13" s="67">
        <v>27.053964948263001</v>
      </c>
      <c r="K13" s="66">
        <v>46184.020100000002</v>
      </c>
      <c r="L13" s="67">
        <v>16.9659912459902</v>
      </c>
      <c r="M13" s="67">
        <v>1.0212714007544801</v>
      </c>
      <c r="N13" s="66">
        <v>6619018.6133000003</v>
      </c>
      <c r="O13" s="66">
        <v>77148255.718600005</v>
      </c>
      <c r="P13" s="66">
        <v>13491</v>
      </c>
      <c r="Q13" s="66">
        <v>10686</v>
      </c>
      <c r="R13" s="67">
        <v>26.249298147108401</v>
      </c>
      <c r="S13" s="66">
        <v>25.576510948039399</v>
      </c>
      <c r="T13" s="66">
        <v>25.864363971551601</v>
      </c>
      <c r="U13" s="68">
        <v>-1.1254585275408699</v>
      </c>
      <c r="V13" s="53"/>
      <c r="W13" s="53"/>
    </row>
    <row r="14" spans="1:23" ht="14.25" thickBot="1" x14ac:dyDescent="0.2">
      <c r="A14" s="51"/>
      <c r="B14" s="40" t="s">
        <v>12</v>
      </c>
      <c r="C14" s="41"/>
      <c r="D14" s="66">
        <v>194282.53950000001</v>
      </c>
      <c r="E14" s="66">
        <v>193271</v>
      </c>
      <c r="F14" s="67">
        <v>100.523378830761</v>
      </c>
      <c r="G14" s="66">
        <v>155505.22959999999</v>
      </c>
      <c r="H14" s="67">
        <v>24.936338153864899</v>
      </c>
      <c r="I14" s="66">
        <v>9096.2513999999992</v>
      </c>
      <c r="J14" s="67">
        <v>4.6819706101278298</v>
      </c>
      <c r="K14" s="66">
        <v>11082.839400000001</v>
      </c>
      <c r="L14" s="67">
        <v>7.1269882231664798</v>
      </c>
      <c r="M14" s="67">
        <v>-0.17924901086268599</v>
      </c>
      <c r="N14" s="66">
        <v>3554530.0822999999</v>
      </c>
      <c r="O14" s="66">
        <v>36325638.284500003</v>
      </c>
      <c r="P14" s="66">
        <v>3865</v>
      </c>
      <c r="Q14" s="66">
        <v>3738</v>
      </c>
      <c r="R14" s="67">
        <v>3.3975387907972299</v>
      </c>
      <c r="S14" s="66">
        <v>50.267151228978001</v>
      </c>
      <c r="T14" s="66">
        <v>48.128167041198502</v>
      </c>
      <c r="U14" s="68">
        <v>4.2552325633811199</v>
      </c>
      <c r="V14" s="53"/>
      <c r="W14" s="53"/>
    </row>
    <row r="15" spans="1:23" ht="14.25" thickBot="1" x14ac:dyDescent="0.2">
      <c r="A15" s="51"/>
      <c r="B15" s="40" t="s">
        <v>13</v>
      </c>
      <c r="C15" s="41"/>
      <c r="D15" s="66">
        <v>151609.1833</v>
      </c>
      <c r="E15" s="66">
        <v>157994</v>
      </c>
      <c r="F15" s="67">
        <v>95.958823309745895</v>
      </c>
      <c r="G15" s="66">
        <v>119522.2387</v>
      </c>
      <c r="H15" s="67">
        <v>26.8460036801503</v>
      </c>
      <c r="I15" s="66">
        <v>29679.881000000001</v>
      </c>
      <c r="J15" s="67">
        <v>19.576572047928199</v>
      </c>
      <c r="K15" s="66">
        <v>12754.325999999999</v>
      </c>
      <c r="L15" s="67">
        <v>10.6710902830504</v>
      </c>
      <c r="M15" s="67">
        <v>1.3270442514955301</v>
      </c>
      <c r="N15" s="66">
        <v>2818480.4958000001</v>
      </c>
      <c r="O15" s="66">
        <v>28640347.7918</v>
      </c>
      <c r="P15" s="66">
        <v>6781</v>
      </c>
      <c r="Q15" s="66">
        <v>5669</v>
      </c>
      <c r="R15" s="67">
        <v>19.615452460751499</v>
      </c>
      <c r="S15" s="66">
        <v>22.3579388438283</v>
      </c>
      <c r="T15" s="66">
        <v>21.586426389133901</v>
      </c>
      <c r="U15" s="68">
        <v>3.4507315727246799</v>
      </c>
      <c r="V15" s="53"/>
      <c r="W15" s="53"/>
    </row>
    <row r="16" spans="1:23" ht="14.25" thickBot="1" x14ac:dyDescent="0.2">
      <c r="A16" s="51"/>
      <c r="B16" s="40" t="s">
        <v>14</v>
      </c>
      <c r="C16" s="41"/>
      <c r="D16" s="66">
        <v>1296498.0747</v>
      </c>
      <c r="E16" s="66">
        <v>1376128</v>
      </c>
      <c r="F16" s="67">
        <v>94.213479756243601</v>
      </c>
      <c r="G16" s="66">
        <v>939539.57449999999</v>
      </c>
      <c r="H16" s="67">
        <v>37.992918008798597</v>
      </c>
      <c r="I16" s="66">
        <v>-54971.398200000003</v>
      </c>
      <c r="J16" s="67">
        <v>-4.2399907313954097</v>
      </c>
      <c r="K16" s="66">
        <v>16552.0497</v>
      </c>
      <c r="L16" s="67">
        <v>1.76171926646183</v>
      </c>
      <c r="M16" s="67">
        <v>-4.32112331683006</v>
      </c>
      <c r="N16" s="66">
        <v>19419687.4659</v>
      </c>
      <c r="O16" s="66">
        <v>206310826.01010001</v>
      </c>
      <c r="P16" s="66">
        <v>75321</v>
      </c>
      <c r="Q16" s="66">
        <v>61521</v>
      </c>
      <c r="R16" s="67">
        <v>22.431364899790299</v>
      </c>
      <c r="S16" s="66">
        <v>17.212969486597402</v>
      </c>
      <c r="T16" s="66">
        <v>16.815281143024301</v>
      </c>
      <c r="U16" s="68">
        <v>2.31039939902693</v>
      </c>
      <c r="V16" s="53"/>
      <c r="W16" s="53"/>
    </row>
    <row r="17" spans="1:21" ht="12" thickBot="1" x14ac:dyDescent="0.2">
      <c r="A17" s="51"/>
      <c r="B17" s="40" t="s">
        <v>15</v>
      </c>
      <c r="C17" s="41"/>
      <c r="D17" s="66">
        <v>2384097.6581000001</v>
      </c>
      <c r="E17" s="66">
        <v>900802</v>
      </c>
      <c r="F17" s="67">
        <v>264.66389485147698</v>
      </c>
      <c r="G17" s="66">
        <v>773623.49950000003</v>
      </c>
      <c r="H17" s="67">
        <v>208.17285923202499</v>
      </c>
      <c r="I17" s="66">
        <v>14786.797</v>
      </c>
      <c r="J17" s="67">
        <v>0.620226145089388</v>
      </c>
      <c r="K17" s="66">
        <v>30525.567899999998</v>
      </c>
      <c r="L17" s="67">
        <v>3.94579119167514</v>
      </c>
      <c r="M17" s="67">
        <v>-0.51559305797550803</v>
      </c>
      <c r="N17" s="66">
        <v>13140149.3452</v>
      </c>
      <c r="O17" s="66">
        <v>203651590.08649999</v>
      </c>
      <c r="P17" s="66">
        <v>14623</v>
      </c>
      <c r="Q17" s="66">
        <v>12587</v>
      </c>
      <c r="R17" s="67">
        <v>16.175419083181101</v>
      </c>
      <c r="S17" s="66">
        <v>163.03752021472999</v>
      </c>
      <c r="T17" s="66">
        <v>108.449748621594</v>
      </c>
      <c r="U17" s="68">
        <v>33.481723422461997</v>
      </c>
    </row>
    <row r="18" spans="1:21" ht="12" thickBot="1" x14ac:dyDescent="0.2">
      <c r="A18" s="51"/>
      <c r="B18" s="40" t="s">
        <v>16</v>
      </c>
      <c r="C18" s="41"/>
      <c r="D18" s="66">
        <v>2089923.9177000001</v>
      </c>
      <c r="E18" s="66">
        <v>2218051</v>
      </c>
      <c r="F18" s="67">
        <v>94.223438401551604</v>
      </c>
      <c r="G18" s="66">
        <v>1654751.7390999999</v>
      </c>
      <c r="H18" s="67">
        <v>26.2983363798539</v>
      </c>
      <c r="I18" s="66">
        <v>317456.3995</v>
      </c>
      <c r="J18" s="67">
        <v>15.189854367969801</v>
      </c>
      <c r="K18" s="66">
        <v>144579.13459999999</v>
      </c>
      <c r="L18" s="67">
        <v>8.7372100106469706</v>
      </c>
      <c r="M18" s="67">
        <v>1.1957276226496401</v>
      </c>
      <c r="N18" s="66">
        <v>37856549.033399999</v>
      </c>
      <c r="O18" s="66">
        <v>500361307.80449998</v>
      </c>
      <c r="P18" s="66">
        <v>108734</v>
      </c>
      <c r="Q18" s="66">
        <v>87520</v>
      </c>
      <c r="R18" s="67">
        <v>24.239031078610601</v>
      </c>
      <c r="S18" s="66">
        <v>19.220519043721399</v>
      </c>
      <c r="T18" s="66">
        <v>19.474080668418601</v>
      </c>
      <c r="U18" s="68">
        <v>-1.3192236074399999</v>
      </c>
    </row>
    <row r="19" spans="1:21" ht="12" thickBot="1" x14ac:dyDescent="0.2">
      <c r="A19" s="51"/>
      <c r="B19" s="40" t="s">
        <v>17</v>
      </c>
      <c r="C19" s="41"/>
      <c r="D19" s="66">
        <v>545612.97609999997</v>
      </c>
      <c r="E19" s="66">
        <v>750967</v>
      </c>
      <c r="F19" s="67">
        <v>72.654720660162198</v>
      </c>
      <c r="G19" s="66">
        <v>542544.2672</v>
      </c>
      <c r="H19" s="67">
        <v>0.565614473421161</v>
      </c>
      <c r="I19" s="66">
        <v>53444.859400000001</v>
      </c>
      <c r="J19" s="67">
        <v>9.7953790949071209</v>
      </c>
      <c r="K19" s="66">
        <v>27982.7664</v>
      </c>
      <c r="L19" s="67">
        <v>5.15769276199625</v>
      </c>
      <c r="M19" s="67">
        <v>0.90992050735912899</v>
      </c>
      <c r="N19" s="66">
        <v>10174875.3715</v>
      </c>
      <c r="O19" s="66">
        <v>158912277.8443</v>
      </c>
      <c r="P19" s="66">
        <v>12903</v>
      </c>
      <c r="Q19" s="66">
        <v>10164</v>
      </c>
      <c r="R19" s="67">
        <v>26.948051948051901</v>
      </c>
      <c r="S19" s="66">
        <v>42.2857456482988</v>
      </c>
      <c r="T19" s="66">
        <v>41.820070365997601</v>
      </c>
      <c r="U19" s="68">
        <v>1.1012582967658699</v>
      </c>
    </row>
    <row r="20" spans="1:21" ht="12" thickBot="1" x14ac:dyDescent="0.2">
      <c r="A20" s="51"/>
      <c r="B20" s="40" t="s">
        <v>18</v>
      </c>
      <c r="C20" s="41"/>
      <c r="D20" s="66">
        <v>1111095.3648000001</v>
      </c>
      <c r="E20" s="66">
        <v>1040959</v>
      </c>
      <c r="F20" s="67">
        <v>106.73766832315199</v>
      </c>
      <c r="G20" s="66">
        <v>1131690.2132999999</v>
      </c>
      <c r="H20" s="67">
        <v>-1.8198309270472199</v>
      </c>
      <c r="I20" s="66">
        <v>83444.660099999994</v>
      </c>
      <c r="J20" s="67">
        <v>7.5101258401001703</v>
      </c>
      <c r="K20" s="66">
        <v>34495.493499999997</v>
      </c>
      <c r="L20" s="67">
        <v>3.0481392429304002</v>
      </c>
      <c r="M20" s="67">
        <v>1.4190017777249699</v>
      </c>
      <c r="N20" s="66">
        <v>18000260.395</v>
      </c>
      <c r="O20" s="66">
        <v>230746014.13769999</v>
      </c>
      <c r="P20" s="66">
        <v>48337</v>
      </c>
      <c r="Q20" s="66">
        <v>39726</v>
      </c>
      <c r="R20" s="67">
        <v>21.675980466193401</v>
      </c>
      <c r="S20" s="66">
        <v>22.986436162773899</v>
      </c>
      <c r="T20" s="66">
        <v>22.7984454966521</v>
      </c>
      <c r="U20" s="68">
        <v>0.81783302461754703</v>
      </c>
    </row>
    <row r="21" spans="1:21" ht="12" thickBot="1" x14ac:dyDescent="0.2">
      <c r="A21" s="51"/>
      <c r="B21" s="40" t="s">
        <v>19</v>
      </c>
      <c r="C21" s="41"/>
      <c r="D21" s="66">
        <v>442635.67820000002</v>
      </c>
      <c r="E21" s="66">
        <v>548407</v>
      </c>
      <c r="F21" s="67">
        <v>80.712988382715807</v>
      </c>
      <c r="G21" s="66">
        <v>455117.91690000001</v>
      </c>
      <c r="H21" s="67">
        <v>-2.7426383880955001</v>
      </c>
      <c r="I21" s="66">
        <v>31692.052899999999</v>
      </c>
      <c r="J21" s="67">
        <v>7.1598505183489296</v>
      </c>
      <c r="K21" s="66">
        <v>-3337.4249</v>
      </c>
      <c r="L21" s="67">
        <v>-0.73330993486976004</v>
      </c>
      <c r="M21" s="67">
        <v>-10.4959598641456</v>
      </c>
      <c r="N21" s="66">
        <v>6953891.0055999998</v>
      </c>
      <c r="O21" s="66">
        <v>92326378.284799993</v>
      </c>
      <c r="P21" s="66">
        <v>40672</v>
      </c>
      <c r="Q21" s="66">
        <v>33559</v>
      </c>
      <c r="R21" s="67">
        <v>21.1955064215263</v>
      </c>
      <c r="S21" s="66">
        <v>10.8830566040519</v>
      </c>
      <c r="T21" s="66">
        <v>10.697864924461401</v>
      </c>
      <c r="U21" s="68">
        <v>1.7016513496914201</v>
      </c>
    </row>
    <row r="22" spans="1:21" ht="12" thickBot="1" x14ac:dyDescent="0.2">
      <c r="A22" s="51"/>
      <c r="B22" s="40" t="s">
        <v>20</v>
      </c>
      <c r="C22" s="41"/>
      <c r="D22" s="66">
        <v>1487874.2505999999</v>
      </c>
      <c r="E22" s="66">
        <v>1562238</v>
      </c>
      <c r="F22" s="67">
        <v>95.239921868498897</v>
      </c>
      <c r="G22" s="66">
        <v>1142317.3743</v>
      </c>
      <c r="H22" s="67">
        <v>30.250513917968998</v>
      </c>
      <c r="I22" s="66">
        <v>172309.64</v>
      </c>
      <c r="J22" s="67">
        <v>11.5809276174055</v>
      </c>
      <c r="K22" s="66">
        <v>132982.63649999999</v>
      </c>
      <c r="L22" s="67">
        <v>11.6414789350018</v>
      </c>
      <c r="M22" s="67">
        <v>0.29573036401635799</v>
      </c>
      <c r="N22" s="66">
        <v>24676880.504799999</v>
      </c>
      <c r="O22" s="66">
        <v>279450019.53909999</v>
      </c>
      <c r="P22" s="66">
        <v>88690</v>
      </c>
      <c r="Q22" s="66">
        <v>69517</v>
      </c>
      <c r="R22" s="67">
        <v>27.580304098278098</v>
      </c>
      <c r="S22" s="66">
        <v>16.776121891983301</v>
      </c>
      <c r="T22" s="66">
        <v>16.254265388322299</v>
      </c>
      <c r="U22" s="68">
        <v>3.1107100140373301</v>
      </c>
    </row>
    <row r="23" spans="1:21" ht="12" thickBot="1" x14ac:dyDescent="0.2">
      <c r="A23" s="51"/>
      <c r="B23" s="40" t="s">
        <v>21</v>
      </c>
      <c r="C23" s="41"/>
      <c r="D23" s="66">
        <v>3024992.1173999999</v>
      </c>
      <c r="E23" s="66">
        <v>3480790</v>
      </c>
      <c r="F23" s="67">
        <v>86.905332335475606</v>
      </c>
      <c r="G23" s="66">
        <v>2371763.5488999998</v>
      </c>
      <c r="H23" s="67">
        <v>27.541892563571999</v>
      </c>
      <c r="I23" s="66">
        <v>246286.54610000001</v>
      </c>
      <c r="J23" s="67">
        <v>8.1417252191613905</v>
      </c>
      <c r="K23" s="66">
        <v>156919.4332</v>
      </c>
      <c r="L23" s="67">
        <v>6.6161499645602397</v>
      </c>
      <c r="M23" s="67">
        <v>0.56950953159573403</v>
      </c>
      <c r="N23" s="66">
        <v>53633115.5348</v>
      </c>
      <c r="O23" s="66">
        <v>578324098.38180006</v>
      </c>
      <c r="P23" s="66">
        <v>101889</v>
      </c>
      <c r="Q23" s="66">
        <v>80720</v>
      </c>
      <c r="R23" s="67">
        <v>26.225222993062399</v>
      </c>
      <c r="S23" s="66">
        <v>29.689094184848202</v>
      </c>
      <c r="T23" s="66">
        <v>28.688446907829501</v>
      </c>
      <c r="U23" s="68">
        <v>3.3704203664433701</v>
      </c>
    </row>
    <row r="24" spans="1:21" ht="12" thickBot="1" x14ac:dyDescent="0.2">
      <c r="A24" s="51"/>
      <c r="B24" s="40" t="s">
        <v>22</v>
      </c>
      <c r="C24" s="41"/>
      <c r="D24" s="66">
        <v>313098.58360000001</v>
      </c>
      <c r="E24" s="66">
        <v>413951</v>
      </c>
      <c r="F24" s="67">
        <v>75.636629359513606</v>
      </c>
      <c r="G24" s="66">
        <v>307538.07</v>
      </c>
      <c r="H24" s="67">
        <v>1.80807325740193</v>
      </c>
      <c r="I24" s="66">
        <v>59513.707999999999</v>
      </c>
      <c r="J24" s="67">
        <v>19.007977396675798</v>
      </c>
      <c r="K24" s="66">
        <v>48005.425999999999</v>
      </c>
      <c r="L24" s="67">
        <v>15.609588107254501</v>
      </c>
      <c r="M24" s="67">
        <v>0.239728775659652</v>
      </c>
      <c r="N24" s="66">
        <v>5542615.3081999999</v>
      </c>
      <c r="O24" s="66">
        <v>63473013.532300003</v>
      </c>
      <c r="P24" s="66">
        <v>32547</v>
      </c>
      <c r="Q24" s="66">
        <v>27449</v>
      </c>
      <c r="R24" s="67">
        <v>18.572625596560901</v>
      </c>
      <c r="S24" s="66">
        <v>9.61989073032845</v>
      </c>
      <c r="T24" s="66">
        <v>9.6229228897227603</v>
      </c>
      <c r="U24" s="68">
        <v>-3.1519686442497002E-2</v>
      </c>
    </row>
    <row r="25" spans="1:21" ht="12" thickBot="1" x14ac:dyDescent="0.2">
      <c r="A25" s="51"/>
      <c r="B25" s="40" t="s">
        <v>23</v>
      </c>
      <c r="C25" s="41"/>
      <c r="D25" s="66">
        <v>290574.19839999999</v>
      </c>
      <c r="E25" s="66">
        <v>329664</v>
      </c>
      <c r="F25" s="67">
        <v>88.142532517957704</v>
      </c>
      <c r="G25" s="66">
        <v>227638.08499999999</v>
      </c>
      <c r="H25" s="67">
        <v>27.647444582921999</v>
      </c>
      <c r="I25" s="66">
        <v>19891.061300000001</v>
      </c>
      <c r="J25" s="67">
        <v>6.8454327361227998</v>
      </c>
      <c r="K25" s="66">
        <v>18837.373100000001</v>
      </c>
      <c r="L25" s="67">
        <v>8.2751412620607798</v>
      </c>
      <c r="M25" s="67">
        <v>5.5936047685969999E-2</v>
      </c>
      <c r="N25" s="66">
        <v>4624794.4238</v>
      </c>
      <c r="O25" s="66">
        <v>61650679.757600002</v>
      </c>
      <c r="P25" s="66">
        <v>23344</v>
      </c>
      <c r="Q25" s="66">
        <v>19143</v>
      </c>
      <c r="R25" s="67">
        <v>21.9453586167268</v>
      </c>
      <c r="S25" s="66">
        <v>12.447489650445499</v>
      </c>
      <c r="T25" s="66">
        <v>13.195977892702301</v>
      </c>
      <c r="U25" s="68">
        <v>-6.0131662148439302</v>
      </c>
    </row>
    <row r="26" spans="1:21" ht="12" thickBot="1" x14ac:dyDescent="0.2">
      <c r="A26" s="51"/>
      <c r="B26" s="40" t="s">
        <v>24</v>
      </c>
      <c r="C26" s="41"/>
      <c r="D26" s="66">
        <v>639671.40119999996</v>
      </c>
      <c r="E26" s="66">
        <v>756194</v>
      </c>
      <c r="F26" s="67">
        <v>84.590912014641802</v>
      </c>
      <c r="G26" s="66">
        <v>606215.14650000003</v>
      </c>
      <c r="H26" s="67">
        <v>5.5188747581053503</v>
      </c>
      <c r="I26" s="66">
        <v>135556.04250000001</v>
      </c>
      <c r="J26" s="67">
        <v>21.191512117894</v>
      </c>
      <c r="K26" s="66">
        <v>103000.0113</v>
      </c>
      <c r="L26" s="67">
        <v>16.9906693844048</v>
      </c>
      <c r="M26" s="67">
        <v>0.31607793813902202</v>
      </c>
      <c r="N26" s="66">
        <v>11620795.272</v>
      </c>
      <c r="O26" s="66">
        <v>131591044.98379999</v>
      </c>
      <c r="P26" s="66">
        <v>47069</v>
      </c>
      <c r="Q26" s="66">
        <v>38177</v>
      </c>
      <c r="R26" s="67">
        <v>23.2915105953847</v>
      </c>
      <c r="S26" s="66">
        <v>13.590078421041399</v>
      </c>
      <c r="T26" s="66">
        <v>15.9956213924614</v>
      </c>
      <c r="U26" s="68">
        <v>-17.700729141455799</v>
      </c>
    </row>
    <row r="27" spans="1:21" ht="12" thickBot="1" x14ac:dyDescent="0.2">
      <c r="A27" s="51"/>
      <c r="B27" s="40" t="s">
        <v>25</v>
      </c>
      <c r="C27" s="41"/>
      <c r="D27" s="66">
        <v>292206.51630000002</v>
      </c>
      <c r="E27" s="66">
        <v>303995</v>
      </c>
      <c r="F27" s="67">
        <v>96.122145528709396</v>
      </c>
      <c r="G27" s="66">
        <v>229416.91639999999</v>
      </c>
      <c r="H27" s="67">
        <v>27.369210991626801</v>
      </c>
      <c r="I27" s="66">
        <v>116283.74679999999</v>
      </c>
      <c r="J27" s="67">
        <v>39.795056000946502</v>
      </c>
      <c r="K27" s="66">
        <v>63802.487800000003</v>
      </c>
      <c r="L27" s="67">
        <v>27.8107163155995</v>
      </c>
      <c r="M27" s="67">
        <v>0.82255819184530299</v>
      </c>
      <c r="N27" s="66">
        <v>5108653.4804999996</v>
      </c>
      <c r="O27" s="66">
        <v>55665369.4943</v>
      </c>
      <c r="P27" s="66">
        <v>39637</v>
      </c>
      <c r="Q27" s="66">
        <v>32963</v>
      </c>
      <c r="R27" s="67">
        <v>20.2469435427601</v>
      </c>
      <c r="S27" s="66">
        <v>7.3720643918560897</v>
      </c>
      <c r="T27" s="66">
        <v>7.2738328246822199</v>
      </c>
      <c r="U27" s="68">
        <v>1.3324838464838999</v>
      </c>
    </row>
    <row r="28" spans="1:21" ht="12" thickBot="1" x14ac:dyDescent="0.2">
      <c r="A28" s="51"/>
      <c r="B28" s="40" t="s">
        <v>26</v>
      </c>
      <c r="C28" s="41"/>
      <c r="D28" s="66">
        <v>971505.7341</v>
      </c>
      <c r="E28" s="66">
        <v>1253613</v>
      </c>
      <c r="F28" s="67">
        <v>77.496462951485</v>
      </c>
      <c r="G28" s="66">
        <v>862149.42949999997</v>
      </c>
      <c r="H28" s="67">
        <v>12.684147417857799</v>
      </c>
      <c r="I28" s="66">
        <v>32332.956099999999</v>
      </c>
      <c r="J28" s="67">
        <v>3.32812817928997</v>
      </c>
      <c r="K28" s="66">
        <v>43492.619700000003</v>
      </c>
      <c r="L28" s="67">
        <v>5.0446730243994198</v>
      </c>
      <c r="M28" s="67">
        <v>-0.25658752397478601</v>
      </c>
      <c r="N28" s="66">
        <v>15665893.3795</v>
      </c>
      <c r="O28" s="66">
        <v>187366022.57499999</v>
      </c>
      <c r="P28" s="66">
        <v>53162</v>
      </c>
      <c r="Q28" s="66">
        <v>48832</v>
      </c>
      <c r="R28" s="67">
        <v>8.8671363040629103</v>
      </c>
      <c r="S28" s="66">
        <v>18.274439150144801</v>
      </c>
      <c r="T28" s="66">
        <v>18.716195300212998</v>
      </c>
      <c r="U28" s="68">
        <v>-2.4173445020042199</v>
      </c>
    </row>
    <row r="29" spans="1:21" ht="12" thickBot="1" x14ac:dyDescent="0.2">
      <c r="A29" s="51"/>
      <c r="B29" s="40" t="s">
        <v>27</v>
      </c>
      <c r="C29" s="41"/>
      <c r="D29" s="66">
        <v>584051.62600000005</v>
      </c>
      <c r="E29" s="66">
        <v>707282</v>
      </c>
      <c r="F29" s="67">
        <v>82.576910765437304</v>
      </c>
      <c r="G29" s="66">
        <v>556056.1618</v>
      </c>
      <c r="H29" s="67">
        <v>5.03464687980013</v>
      </c>
      <c r="I29" s="66">
        <v>87926.904399999999</v>
      </c>
      <c r="J29" s="67">
        <v>15.054645939809401</v>
      </c>
      <c r="K29" s="66">
        <v>80264.455000000002</v>
      </c>
      <c r="L29" s="67">
        <v>14.4345950128809</v>
      </c>
      <c r="M29" s="67">
        <v>9.5465039910879998E-2</v>
      </c>
      <c r="N29" s="66">
        <v>9420048.2693000007</v>
      </c>
      <c r="O29" s="66">
        <v>133519871.1339</v>
      </c>
      <c r="P29" s="66">
        <v>98775</v>
      </c>
      <c r="Q29" s="66">
        <v>88805</v>
      </c>
      <c r="R29" s="67">
        <v>11.2268453352852</v>
      </c>
      <c r="S29" s="66">
        <v>5.9129498962287999</v>
      </c>
      <c r="T29" s="66">
        <v>5.87388199087889</v>
      </c>
      <c r="U29" s="68">
        <v>0.66071767959386496</v>
      </c>
    </row>
    <row r="30" spans="1:21" ht="12" thickBot="1" x14ac:dyDescent="0.2">
      <c r="A30" s="51"/>
      <c r="B30" s="40" t="s">
        <v>28</v>
      </c>
      <c r="C30" s="41"/>
      <c r="D30" s="66">
        <v>1657313.6498</v>
      </c>
      <c r="E30" s="66">
        <v>1496416</v>
      </c>
      <c r="F30" s="67">
        <v>110.752200577914</v>
      </c>
      <c r="G30" s="66">
        <v>1027301.0884</v>
      </c>
      <c r="H30" s="67">
        <v>61.326963293812099</v>
      </c>
      <c r="I30" s="66">
        <v>149838.12820000001</v>
      </c>
      <c r="J30" s="67">
        <v>9.04102420311823</v>
      </c>
      <c r="K30" s="66">
        <v>139710.23989999999</v>
      </c>
      <c r="L30" s="67">
        <v>13.5997363847434</v>
      </c>
      <c r="M30" s="67">
        <v>7.2492097266808997E-2</v>
      </c>
      <c r="N30" s="66">
        <v>22249412.9322</v>
      </c>
      <c r="O30" s="66">
        <v>246912803.4815</v>
      </c>
      <c r="P30" s="66">
        <v>83346</v>
      </c>
      <c r="Q30" s="66">
        <v>67637</v>
      </c>
      <c r="R30" s="67">
        <v>23.225453523958802</v>
      </c>
      <c r="S30" s="66">
        <v>19.884741316919801</v>
      </c>
      <c r="T30" s="66">
        <v>19.540766133920801</v>
      </c>
      <c r="U30" s="68">
        <v>1.7298448972346601</v>
      </c>
    </row>
    <row r="31" spans="1:21" ht="12" thickBot="1" x14ac:dyDescent="0.2">
      <c r="A31" s="51"/>
      <c r="B31" s="40" t="s">
        <v>29</v>
      </c>
      <c r="C31" s="41"/>
      <c r="D31" s="66">
        <v>1189952.3784</v>
      </c>
      <c r="E31" s="66">
        <v>1331329</v>
      </c>
      <c r="F31" s="67">
        <v>89.380790052646603</v>
      </c>
      <c r="G31" s="66">
        <v>1046790.6527</v>
      </c>
      <c r="H31" s="67">
        <v>13.6762518208145</v>
      </c>
      <c r="I31" s="66">
        <v>-4872.4023999999999</v>
      </c>
      <c r="J31" s="67">
        <v>-0.40946196574281302</v>
      </c>
      <c r="K31" s="66">
        <v>19542.9535</v>
      </c>
      <c r="L31" s="67">
        <v>1.8669400084527501</v>
      </c>
      <c r="M31" s="67">
        <v>-1.2493176069830001</v>
      </c>
      <c r="N31" s="66">
        <v>14651428.3148</v>
      </c>
      <c r="O31" s="66">
        <v>212108360.8418</v>
      </c>
      <c r="P31" s="66">
        <v>41377</v>
      </c>
      <c r="Q31" s="66">
        <v>33037</v>
      </c>
      <c r="R31" s="67">
        <v>25.244422919756602</v>
      </c>
      <c r="S31" s="66">
        <v>28.758788177006501</v>
      </c>
      <c r="T31" s="66">
        <v>27.763055795017699</v>
      </c>
      <c r="U31" s="68">
        <v>3.4623586218592899</v>
      </c>
    </row>
    <row r="32" spans="1:21" ht="12" thickBot="1" x14ac:dyDescent="0.2">
      <c r="A32" s="51"/>
      <c r="B32" s="40" t="s">
        <v>30</v>
      </c>
      <c r="C32" s="41"/>
      <c r="D32" s="66">
        <v>143265.3879</v>
      </c>
      <c r="E32" s="66">
        <v>173994</v>
      </c>
      <c r="F32" s="67">
        <v>82.339269112728005</v>
      </c>
      <c r="G32" s="66">
        <v>127967.0555</v>
      </c>
      <c r="H32" s="67">
        <v>11.954899126361401</v>
      </c>
      <c r="I32" s="66">
        <v>39115.299200000001</v>
      </c>
      <c r="J32" s="67">
        <v>27.302686136097801</v>
      </c>
      <c r="K32" s="66">
        <v>32023.9375</v>
      </c>
      <c r="L32" s="67">
        <v>25.025142115581499</v>
      </c>
      <c r="M32" s="67">
        <v>0.221439406069288</v>
      </c>
      <c r="N32" s="66">
        <v>2584509.9613999999</v>
      </c>
      <c r="O32" s="66">
        <v>32513620.008299999</v>
      </c>
      <c r="P32" s="66">
        <v>29051</v>
      </c>
      <c r="Q32" s="66">
        <v>24684</v>
      </c>
      <c r="R32" s="67">
        <v>17.691622103386798</v>
      </c>
      <c r="S32" s="66">
        <v>4.9315131286358502</v>
      </c>
      <c r="T32" s="66">
        <v>4.8031542902284903</v>
      </c>
      <c r="U32" s="68">
        <v>2.6028286868388602</v>
      </c>
    </row>
    <row r="33" spans="1:21" ht="12" thickBot="1" x14ac:dyDescent="0.2">
      <c r="A33" s="51"/>
      <c r="B33" s="40" t="s">
        <v>31</v>
      </c>
      <c r="C33" s="41"/>
      <c r="D33" s="69"/>
      <c r="E33" s="69"/>
      <c r="F33" s="69"/>
      <c r="G33" s="66">
        <v>79.409199999999998</v>
      </c>
      <c r="H33" s="69"/>
      <c r="I33" s="69"/>
      <c r="J33" s="69"/>
      <c r="K33" s="66">
        <v>16.936399999999999</v>
      </c>
      <c r="L33" s="67">
        <v>21.328007334162798</v>
      </c>
      <c r="M33" s="69"/>
      <c r="N33" s="66">
        <v>18.8889</v>
      </c>
      <c r="O33" s="66">
        <v>4853.0364</v>
      </c>
      <c r="P33" s="69"/>
      <c r="Q33" s="69"/>
      <c r="R33" s="69"/>
      <c r="S33" s="69"/>
      <c r="T33" s="69"/>
      <c r="U33" s="70"/>
    </row>
    <row r="34" spans="1:21" ht="12" thickBot="1" x14ac:dyDescent="0.2">
      <c r="A34" s="51"/>
      <c r="B34" s="40" t="s">
        <v>36</v>
      </c>
      <c r="C34" s="4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1</v>
      </c>
      <c r="O34" s="66">
        <v>10</v>
      </c>
      <c r="P34" s="69"/>
      <c r="Q34" s="69"/>
      <c r="R34" s="69"/>
      <c r="S34" s="69"/>
      <c r="T34" s="69"/>
      <c r="U34" s="70"/>
    </row>
    <row r="35" spans="1:21" ht="12" thickBot="1" x14ac:dyDescent="0.2">
      <c r="A35" s="51"/>
      <c r="B35" s="40" t="s">
        <v>32</v>
      </c>
      <c r="C35" s="41"/>
      <c r="D35" s="66">
        <v>159195.9307</v>
      </c>
      <c r="E35" s="66">
        <v>182998</v>
      </c>
      <c r="F35" s="67">
        <v>86.993262603962904</v>
      </c>
      <c r="G35" s="66">
        <v>154907.89499999999</v>
      </c>
      <c r="H35" s="67">
        <v>2.76811953322327</v>
      </c>
      <c r="I35" s="66">
        <v>23394.327499999999</v>
      </c>
      <c r="J35" s="67">
        <v>14.6953049598271</v>
      </c>
      <c r="K35" s="66">
        <v>14283.013999999999</v>
      </c>
      <c r="L35" s="67">
        <v>9.2203266980033494</v>
      </c>
      <c r="M35" s="67">
        <v>0.63791252322514003</v>
      </c>
      <c r="N35" s="66">
        <v>2954085.0792</v>
      </c>
      <c r="O35" s="66">
        <v>34159854.061899997</v>
      </c>
      <c r="P35" s="66">
        <v>11487</v>
      </c>
      <c r="Q35" s="66">
        <v>9719</v>
      </c>
      <c r="R35" s="67">
        <v>18.191171931268599</v>
      </c>
      <c r="S35" s="66">
        <v>13.858790867937699</v>
      </c>
      <c r="T35" s="66">
        <v>13.792036135404899</v>
      </c>
      <c r="U35" s="68">
        <v>0.48167789794150401</v>
      </c>
    </row>
    <row r="36" spans="1:21" ht="12" customHeight="1" thickBot="1" x14ac:dyDescent="0.2">
      <c r="A36" s="51"/>
      <c r="B36" s="40" t="s">
        <v>37</v>
      </c>
      <c r="C36" s="41"/>
      <c r="D36" s="69"/>
      <c r="E36" s="66">
        <v>764989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</row>
    <row r="37" spans="1:21" ht="12" thickBot="1" x14ac:dyDescent="0.2">
      <c r="A37" s="51"/>
      <c r="B37" s="40" t="s">
        <v>38</v>
      </c>
      <c r="C37" s="41"/>
      <c r="D37" s="69"/>
      <c r="E37" s="66">
        <v>1073956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</row>
    <row r="38" spans="1:21" ht="12" thickBot="1" x14ac:dyDescent="0.2">
      <c r="A38" s="51"/>
      <c r="B38" s="40" t="s">
        <v>39</v>
      </c>
      <c r="C38" s="41"/>
      <c r="D38" s="69"/>
      <c r="E38" s="66">
        <v>610726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</row>
    <row r="39" spans="1:21" ht="12" customHeight="1" thickBot="1" x14ac:dyDescent="0.2">
      <c r="A39" s="51"/>
      <c r="B39" s="40" t="s">
        <v>33</v>
      </c>
      <c r="C39" s="41"/>
      <c r="D39" s="66">
        <v>332225.64169999998</v>
      </c>
      <c r="E39" s="66">
        <v>377464</v>
      </c>
      <c r="F39" s="67">
        <v>88.015186004493202</v>
      </c>
      <c r="G39" s="66">
        <v>409475.21350000001</v>
      </c>
      <c r="H39" s="67">
        <v>-18.865506202367499</v>
      </c>
      <c r="I39" s="66">
        <v>17231.487799999999</v>
      </c>
      <c r="J39" s="67">
        <v>5.1866820730110996</v>
      </c>
      <c r="K39" s="66">
        <v>19186.6234</v>
      </c>
      <c r="L39" s="67">
        <v>4.68566173664136</v>
      </c>
      <c r="M39" s="67">
        <v>-0.101900973362514</v>
      </c>
      <c r="N39" s="66">
        <v>4740377.2834999999</v>
      </c>
      <c r="O39" s="66">
        <v>57478603.999499999</v>
      </c>
      <c r="P39" s="66">
        <v>476</v>
      </c>
      <c r="Q39" s="66">
        <v>385</v>
      </c>
      <c r="R39" s="67">
        <v>23.636363636363601</v>
      </c>
      <c r="S39" s="66">
        <v>697.95302878151301</v>
      </c>
      <c r="T39" s="66">
        <v>581.95138467532502</v>
      </c>
      <c r="U39" s="68">
        <v>16.620265164362699</v>
      </c>
    </row>
    <row r="40" spans="1:21" ht="12" thickBot="1" x14ac:dyDescent="0.2">
      <c r="A40" s="51"/>
      <c r="B40" s="40" t="s">
        <v>34</v>
      </c>
      <c r="C40" s="41"/>
      <c r="D40" s="66">
        <v>1070970.6976000001</v>
      </c>
      <c r="E40" s="66">
        <v>495525</v>
      </c>
      <c r="F40" s="67">
        <v>216.12848950103401</v>
      </c>
      <c r="G40" s="66">
        <v>449402.45240000001</v>
      </c>
      <c r="H40" s="67">
        <v>138.309936200962</v>
      </c>
      <c r="I40" s="66">
        <v>65394.84</v>
      </c>
      <c r="J40" s="67">
        <v>6.10612784705941</v>
      </c>
      <c r="K40" s="66">
        <v>20383.440900000001</v>
      </c>
      <c r="L40" s="67">
        <v>4.5356763834161899</v>
      </c>
      <c r="M40" s="67">
        <v>2.2082336010305301</v>
      </c>
      <c r="N40" s="66">
        <v>10810543.0732</v>
      </c>
      <c r="O40" s="66">
        <v>113904014.56370001</v>
      </c>
      <c r="P40" s="66">
        <v>4665</v>
      </c>
      <c r="Q40" s="66">
        <v>2395</v>
      </c>
      <c r="R40" s="67">
        <v>94.780793319415494</v>
      </c>
      <c r="S40" s="66">
        <v>229.57571224008601</v>
      </c>
      <c r="T40" s="66">
        <v>214.037631064718</v>
      </c>
      <c r="U40" s="68">
        <v>6.7681729150504202</v>
      </c>
    </row>
    <row r="41" spans="1:21" ht="12" thickBot="1" x14ac:dyDescent="0.2">
      <c r="A41" s="51"/>
      <c r="B41" s="40" t="s">
        <v>40</v>
      </c>
      <c r="C41" s="41"/>
      <c r="D41" s="69"/>
      <c r="E41" s="66">
        <v>180568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</row>
    <row r="42" spans="1:21" ht="12" thickBot="1" x14ac:dyDescent="0.2">
      <c r="A42" s="51"/>
      <c r="B42" s="40" t="s">
        <v>41</v>
      </c>
      <c r="C42" s="41"/>
      <c r="D42" s="69"/>
      <c r="E42" s="66">
        <v>120547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</row>
    <row r="43" spans="1:21" ht="12" thickBot="1" x14ac:dyDescent="0.2">
      <c r="A43" s="51"/>
      <c r="B43" s="40" t="s">
        <v>71</v>
      </c>
      <c r="C43" s="41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6">
        <v>170.9402</v>
      </c>
      <c r="P43" s="69"/>
      <c r="Q43" s="69"/>
      <c r="R43" s="69"/>
      <c r="S43" s="69"/>
      <c r="T43" s="69"/>
      <c r="U43" s="70"/>
    </row>
    <row r="44" spans="1:21" ht="12" thickBot="1" x14ac:dyDescent="0.2">
      <c r="A44" s="52"/>
      <c r="B44" s="40" t="s">
        <v>35</v>
      </c>
      <c r="C44" s="41"/>
      <c r="D44" s="71">
        <v>13545.8236</v>
      </c>
      <c r="E44" s="71">
        <v>0</v>
      </c>
      <c r="F44" s="72"/>
      <c r="G44" s="71">
        <v>20787.546999999999</v>
      </c>
      <c r="H44" s="73">
        <v>-34.836834764582797</v>
      </c>
      <c r="I44" s="71">
        <v>1830.4920999999999</v>
      </c>
      <c r="J44" s="73">
        <v>13.513331887770899</v>
      </c>
      <c r="K44" s="71">
        <v>3061.2136</v>
      </c>
      <c r="L44" s="73">
        <v>14.7261896750011</v>
      </c>
      <c r="M44" s="73">
        <v>-0.402037120180049</v>
      </c>
      <c r="N44" s="71">
        <v>338388.76919999998</v>
      </c>
      <c r="O44" s="71">
        <v>7239279.7098000003</v>
      </c>
      <c r="P44" s="71">
        <v>24</v>
      </c>
      <c r="Q44" s="71">
        <v>33</v>
      </c>
      <c r="R44" s="73">
        <v>-27.272727272727298</v>
      </c>
      <c r="S44" s="71">
        <v>564.409316666667</v>
      </c>
      <c r="T44" s="71">
        <v>536.89021212121202</v>
      </c>
      <c r="U44" s="74">
        <v>4.8757353454012797</v>
      </c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102143</v>
      </c>
      <c r="D2" s="32">
        <v>723660.91079145297</v>
      </c>
      <c r="E2" s="32">
        <v>563004.05488119705</v>
      </c>
      <c r="F2" s="32">
        <v>160656.85591025601</v>
      </c>
      <c r="G2" s="32">
        <v>563004.05488119705</v>
      </c>
      <c r="H2" s="32">
        <v>0.22200571222584001</v>
      </c>
    </row>
    <row r="3" spans="1:8" ht="14.25" x14ac:dyDescent="0.2">
      <c r="A3" s="32">
        <v>2</v>
      </c>
      <c r="B3" s="33">
        <v>13</v>
      </c>
      <c r="C3" s="32">
        <v>13102.194</v>
      </c>
      <c r="D3" s="32">
        <v>124007.53098044801</v>
      </c>
      <c r="E3" s="32">
        <v>97097.111783473301</v>
      </c>
      <c r="F3" s="32">
        <v>26910.419196974501</v>
      </c>
      <c r="G3" s="32">
        <v>97097.111783473301</v>
      </c>
      <c r="H3" s="32">
        <v>0.21700633005278899</v>
      </c>
    </row>
    <row r="4" spans="1:8" ht="14.25" x14ac:dyDescent="0.2">
      <c r="A4" s="32">
        <v>3</v>
      </c>
      <c r="B4" s="33">
        <v>14</v>
      </c>
      <c r="C4" s="32">
        <v>142085</v>
      </c>
      <c r="D4" s="32">
        <v>218914.88627094001</v>
      </c>
      <c r="E4" s="32">
        <v>158856.09411880301</v>
      </c>
      <c r="F4" s="32">
        <v>60058.792152136797</v>
      </c>
      <c r="G4" s="32">
        <v>158856.09411880301</v>
      </c>
      <c r="H4" s="32">
        <v>0.27434768450513197</v>
      </c>
    </row>
    <row r="5" spans="1:8" ht="14.25" x14ac:dyDescent="0.2">
      <c r="A5" s="32">
        <v>4</v>
      </c>
      <c r="B5" s="33">
        <v>15</v>
      </c>
      <c r="C5" s="32">
        <v>5123</v>
      </c>
      <c r="D5" s="32">
        <v>67805.302387179501</v>
      </c>
      <c r="E5" s="32">
        <v>54022.414014529902</v>
      </c>
      <c r="F5" s="32">
        <v>13782.888372649601</v>
      </c>
      <c r="G5" s="32">
        <v>54022.414014529902</v>
      </c>
      <c r="H5" s="32">
        <v>0.203271542009311</v>
      </c>
    </row>
    <row r="6" spans="1:8" ht="14.25" x14ac:dyDescent="0.2">
      <c r="A6" s="32">
        <v>5</v>
      </c>
      <c r="B6" s="33">
        <v>16</v>
      </c>
      <c r="C6" s="32">
        <v>3511</v>
      </c>
      <c r="D6" s="32">
        <v>185692.13628205101</v>
      </c>
      <c r="E6" s="32">
        <v>150375.121921368</v>
      </c>
      <c r="F6" s="32">
        <v>35317.014360683803</v>
      </c>
      <c r="G6" s="32">
        <v>150375.121921368</v>
      </c>
      <c r="H6" s="32">
        <v>0.19019122224454399</v>
      </c>
    </row>
    <row r="7" spans="1:8" ht="14.25" x14ac:dyDescent="0.2">
      <c r="A7" s="32">
        <v>6</v>
      </c>
      <c r="B7" s="33">
        <v>17</v>
      </c>
      <c r="C7" s="32">
        <v>23158</v>
      </c>
      <c r="D7" s="32">
        <v>345052.87035982899</v>
      </c>
      <c r="E7" s="32">
        <v>251702.269188034</v>
      </c>
      <c r="F7" s="32">
        <v>93350.6011717949</v>
      </c>
      <c r="G7" s="32">
        <v>251702.269188034</v>
      </c>
      <c r="H7" s="32">
        <v>0.27053999311597299</v>
      </c>
    </row>
    <row r="8" spans="1:8" ht="14.25" x14ac:dyDescent="0.2">
      <c r="A8" s="32">
        <v>7</v>
      </c>
      <c r="B8" s="33">
        <v>18</v>
      </c>
      <c r="C8" s="32">
        <v>45082</v>
      </c>
      <c r="D8" s="32">
        <v>194282.56052905999</v>
      </c>
      <c r="E8" s="32">
        <v>185186.288477778</v>
      </c>
      <c r="F8" s="32">
        <v>9096.2720512820506</v>
      </c>
      <c r="G8" s="32">
        <v>185186.288477778</v>
      </c>
      <c r="H8" s="32">
        <v>4.6819807328622703E-2</v>
      </c>
    </row>
    <row r="9" spans="1:8" ht="14.25" x14ac:dyDescent="0.2">
      <c r="A9" s="32">
        <v>8</v>
      </c>
      <c r="B9" s="33">
        <v>19</v>
      </c>
      <c r="C9" s="32">
        <v>36357</v>
      </c>
      <c r="D9" s="32">
        <v>151609.21274957299</v>
      </c>
      <c r="E9" s="32">
        <v>121929.301794017</v>
      </c>
      <c r="F9" s="32">
        <v>29679.910955555599</v>
      </c>
      <c r="G9" s="32">
        <v>121929.301794017</v>
      </c>
      <c r="H9" s="32">
        <v>0.195765880036464</v>
      </c>
    </row>
    <row r="10" spans="1:8" ht="14.25" x14ac:dyDescent="0.2">
      <c r="A10" s="32">
        <v>9</v>
      </c>
      <c r="B10" s="33">
        <v>21</v>
      </c>
      <c r="C10" s="32">
        <v>385409</v>
      </c>
      <c r="D10" s="32">
        <v>1296497.8914000001</v>
      </c>
      <c r="E10" s="32">
        <v>1351469.4728999999</v>
      </c>
      <c r="F10" s="32">
        <v>-54971.5815</v>
      </c>
      <c r="G10" s="32">
        <v>1351469.4728999999</v>
      </c>
      <c r="H10" s="32">
        <v>-4.2400054689360103E-2</v>
      </c>
    </row>
    <row r="11" spans="1:8" ht="14.25" x14ac:dyDescent="0.2">
      <c r="A11" s="32">
        <v>10</v>
      </c>
      <c r="B11" s="33">
        <v>22</v>
      </c>
      <c r="C11" s="32">
        <v>183095</v>
      </c>
      <c r="D11" s="32">
        <v>2384097.7516683801</v>
      </c>
      <c r="E11" s="32">
        <v>2369310.8619247898</v>
      </c>
      <c r="F11" s="32">
        <v>14786.8897435897</v>
      </c>
      <c r="G11" s="32">
        <v>2369310.8619247898</v>
      </c>
      <c r="H11" s="32">
        <v>6.2023001083919404E-3</v>
      </c>
    </row>
    <row r="12" spans="1:8" ht="14.25" x14ac:dyDescent="0.2">
      <c r="A12" s="32">
        <v>11</v>
      </c>
      <c r="B12" s="33">
        <v>23</v>
      </c>
      <c r="C12" s="32">
        <v>342610.58899999998</v>
      </c>
      <c r="D12" s="32">
        <v>2089924.2594546999</v>
      </c>
      <c r="E12" s="32">
        <v>1772467.54730085</v>
      </c>
      <c r="F12" s="32">
        <v>317456.71215384599</v>
      </c>
      <c r="G12" s="32">
        <v>1772467.54730085</v>
      </c>
      <c r="H12" s="32">
        <v>0.15189866844106401</v>
      </c>
    </row>
    <row r="13" spans="1:8" ht="14.25" x14ac:dyDescent="0.2">
      <c r="A13" s="32">
        <v>12</v>
      </c>
      <c r="B13" s="33">
        <v>24</v>
      </c>
      <c r="C13" s="32">
        <v>21504.137999999999</v>
      </c>
      <c r="D13" s="32">
        <v>545613.03007179499</v>
      </c>
      <c r="E13" s="32">
        <v>492168.11766324798</v>
      </c>
      <c r="F13" s="32">
        <v>53444.912408547003</v>
      </c>
      <c r="G13" s="32">
        <v>492168.11766324798</v>
      </c>
      <c r="H13" s="32">
        <v>9.7953878413633996E-2</v>
      </c>
    </row>
    <row r="14" spans="1:8" ht="14.25" x14ac:dyDescent="0.2">
      <c r="A14" s="32">
        <v>13</v>
      </c>
      <c r="B14" s="33">
        <v>25</v>
      </c>
      <c r="C14" s="32">
        <v>102181</v>
      </c>
      <c r="D14" s="32">
        <v>1111095.4108</v>
      </c>
      <c r="E14" s="32">
        <v>1027650.7047</v>
      </c>
      <c r="F14" s="32">
        <v>83444.706099999996</v>
      </c>
      <c r="G14" s="32">
        <v>1027650.7047</v>
      </c>
      <c r="H14" s="32">
        <v>7.5101296692350605E-2</v>
      </c>
    </row>
    <row r="15" spans="1:8" ht="14.25" x14ac:dyDescent="0.2">
      <c r="A15" s="32">
        <v>14</v>
      </c>
      <c r="B15" s="33">
        <v>26</v>
      </c>
      <c r="C15" s="32">
        <v>97417</v>
      </c>
      <c r="D15" s="32">
        <v>442635.392982747</v>
      </c>
      <c r="E15" s="32">
        <v>410943.62506206002</v>
      </c>
      <c r="F15" s="32">
        <v>31691.767920686802</v>
      </c>
      <c r="G15" s="32">
        <v>410943.62506206002</v>
      </c>
      <c r="H15" s="32">
        <v>7.1597907494762997E-2</v>
      </c>
    </row>
    <row r="16" spans="1:8" ht="14.25" x14ac:dyDescent="0.2">
      <c r="A16" s="32">
        <v>15</v>
      </c>
      <c r="B16" s="33">
        <v>27</v>
      </c>
      <c r="C16" s="32">
        <v>222667.916</v>
      </c>
      <c r="D16" s="32">
        <v>1487874.9007000001</v>
      </c>
      <c r="E16" s="32">
        <v>1315564.6140000001</v>
      </c>
      <c r="F16" s="32">
        <v>172310.2867</v>
      </c>
      <c r="G16" s="32">
        <v>1315564.6140000001</v>
      </c>
      <c r="H16" s="32">
        <v>0.115809660220045</v>
      </c>
    </row>
    <row r="17" spans="1:8" ht="14.25" x14ac:dyDescent="0.2">
      <c r="A17" s="32">
        <v>16</v>
      </c>
      <c r="B17" s="33">
        <v>29</v>
      </c>
      <c r="C17" s="32">
        <v>240397</v>
      </c>
      <c r="D17" s="32">
        <v>3024993.1926529901</v>
      </c>
      <c r="E17" s="32">
        <v>2778705.6165410299</v>
      </c>
      <c r="F17" s="32">
        <v>246287.57611196599</v>
      </c>
      <c r="G17" s="32">
        <v>2778705.6165410299</v>
      </c>
      <c r="H17" s="32">
        <v>8.1417563751925603E-2</v>
      </c>
    </row>
    <row r="18" spans="1:8" ht="14.25" x14ac:dyDescent="0.2">
      <c r="A18" s="32">
        <v>17</v>
      </c>
      <c r="B18" s="33">
        <v>31</v>
      </c>
      <c r="C18" s="32">
        <v>45297.703999999998</v>
      </c>
      <c r="D18" s="32">
        <v>313098.54192565603</v>
      </c>
      <c r="E18" s="32">
        <v>253584.853048477</v>
      </c>
      <c r="F18" s="32">
        <v>59513.6888771796</v>
      </c>
      <c r="G18" s="32">
        <v>253584.853048477</v>
      </c>
      <c r="H18" s="32">
        <v>0.19007973819089499</v>
      </c>
    </row>
    <row r="19" spans="1:8" ht="14.25" x14ac:dyDescent="0.2">
      <c r="A19" s="32">
        <v>18</v>
      </c>
      <c r="B19" s="33">
        <v>32</v>
      </c>
      <c r="C19" s="32">
        <v>17895.738000000001</v>
      </c>
      <c r="D19" s="32">
        <v>290574.205558974</v>
      </c>
      <c r="E19" s="32">
        <v>270683.142417703</v>
      </c>
      <c r="F19" s="32">
        <v>19891.063141270901</v>
      </c>
      <c r="G19" s="32">
        <v>270683.142417703</v>
      </c>
      <c r="H19" s="32">
        <v>6.8454332011358796E-2</v>
      </c>
    </row>
    <row r="20" spans="1:8" ht="14.25" x14ac:dyDescent="0.2">
      <c r="A20" s="32">
        <v>19</v>
      </c>
      <c r="B20" s="33">
        <v>33</v>
      </c>
      <c r="C20" s="32">
        <v>53813.273999999998</v>
      </c>
      <c r="D20" s="32">
        <v>639671.38062294095</v>
      </c>
      <c r="E20" s="32">
        <v>504115.34531977901</v>
      </c>
      <c r="F20" s="32">
        <v>135556.035303162</v>
      </c>
      <c r="G20" s="32">
        <v>504115.34531977901</v>
      </c>
      <c r="H20" s="32">
        <v>0.211915116745025</v>
      </c>
    </row>
    <row r="21" spans="1:8" ht="14.25" x14ac:dyDescent="0.2">
      <c r="A21" s="32">
        <v>20</v>
      </c>
      <c r="B21" s="33">
        <v>34</v>
      </c>
      <c r="C21" s="32">
        <v>45062.993999999999</v>
      </c>
      <c r="D21" s="32">
        <v>292206.44066526002</v>
      </c>
      <c r="E21" s="32">
        <v>175922.77212809899</v>
      </c>
      <c r="F21" s="32">
        <v>116283.66853716099</v>
      </c>
      <c r="G21" s="32">
        <v>175922.77212809899</v>
      </c>
      <c r="H21" s="32">
        <v>0.39795039518095798</v>
      </c>
    </row>
    <row r="22" spans="1:8" ht="14.25" x14ac:dyDescent="0.2">
      <c r="A22" s="32">
        <v>21</v>
      </c>
      <c r="B22" s="33">
        <v>35</v>
      </c>
      <c r="C22" s="32">
        <v>41224.26</v>
      </c>
      <c r="D22" s="32">
        <v>971505.73372123903</v>
      </c>
      <c r="E22" s="32">
        <v>939172.74725663697</v>
      </c>
      <c r="F22" s="32">
        <v>32332.9864646018</v>
      </c>
      <c r="G22" s="32">
        <v>939172.74725663697</v>
      </c>
      <c r="H22" s="32">
        <v>3.3281313061070697E-2</v>
      </c>
    </row>
    <row r="23" spans="1:8" ht="14.25" x14ac:dyDescent="0.2">
      <c r="A23" s="32">
        <v>22</v>
      </c>
      <c r="B23" s="33">
        <v>36</v>
      </c>
      <c r="C23" s="32">
        <v>127938.121</v>
      </c>
      <c r="D23" s="32">
        <v>584051.62481769896</v>
      </c>
      <c r="E23" s="32">
        <v>496124.71452426701</v>
      </c>
      <c r="F23" s="32">
        <v>87926.910293432404</v>
      </c>
      <c r="G23" s="32">
        <v>496124.71452426701</v>
      </c>
      <c r="H23" s="32">
        <v>0.15054646979344899</v>
      </c>
    </row>
    <row r="24" spans="1:8" ht="14.25" x14ac:dyDescent="0.2">
      <c r="A24" s="32">
        <v>23</v>
      </c>
      <c r="B24" s="33">
        <v>37</v>
      </c>
      <c r="C24" s="32">
        <v>183016.06</v>
      </c>
      <c r="D24" s="32">
        <v>1657313.61156549</v>
      </c>
      <c r="E24" s="32">
        <v>1507475.4817633999</v>
      </c>
      <c r="F24" s="32">
        <v>149838.12980209</v>
      </c>
      <c r="G24" s="32">
        <v>1507475.4817633999</v>
      </c>
      <c r="H24" s="32">
        <v>9.0410245083641205E-2</v>
      </c>
    </row>
    <row r="25" spans="1:8" ht="14.25" x14ac:dyDescent="0.2">
      <c r="A25" s="32">
        <v>24</v>
      </c>
      <c r="B25" s="33">
        <v>38</v>
      </c>
      <c r="C25" s="32">
        <v>237993.476</v>
      </c>
      <c r="D25" s="32">
        <v>1189952.2243053101</v>
      </c>
      <c r="E25" s="32">
        <v>1194824.7624247801</v>
      </c>
      <c r="F25" s="32">
        <v>-4872.5381194690299</v>
      </c>
      <c r="G25" s="32">
        <v>1194824.7624247801</v>
      </c>
      <c r="H25" s="32">
        <v>-4.0947342422201901E-3</v>
      </c>
    </row>
    <row r="26" spans="1:8" ht="14.25" x14ac:dyDescent="0.2">
      <c r="A26" s="32">
        <v>25</v>
      </c>
      <c r="B26" s="33">
        <v>39</v>
      </c>
      <c r="C26" s="32">
        <v>97142.982000000004</v>
      </c>
      <c r="D26" s="32">
        <v>143265.25786247599</v>
      </c>
      <c r="E26" s="32">
        <v>104150.07470055</v>
      </c>
      <c r="F26" s="32">
        <v>39115.183161926499</v>
      </c>
      <c r="G26" s="32">
        <v>104150.07470055</v>
      </c>
      <c r="H26" s="32">
        <v>0.27302629922652999</v>
      </c>
    </row>
    <row r="27" spans="1:8" ht="14.25" x14ac:dyDescent="0.2">
      <c r="A27" s="32">
        <v>26</v>
      </c>
      <c r="B27" s="33">
        <v>42</v>
      </c>
      <c r="C27" s="32">
        <v>8300.9709999999995</v>
      </c>
      <c r="D27" s="32">
        <v>159195.93040000001</v>
      </c>
      <c r="E27" s="32">
        <v>135801.62280000001</v>
      </c>
      <c r="F27" s="32">
        <v>23394.3076</v>
      </c>
      <c r="G27" s="32">
        <v>135801.62280000001</v>
      </c>
      <c r="H27" s="32">
        <v>0.14695292487200401</v>
      </c>
    </row>
    <row r="28" spans="1:8" ht="14.25" x14ac:dyDescent="0.2">
      <c r="A28" s="32">
        <v>27</v>
      </c>
      <c r="B28" s="33">
        <v>75</v>
      </c>
      <c r="C28" s="32">
        <v>481</v>
      </c>
      <c r="D28" s="32">
        <v>332225.641025641</v>
      </c>
      <c r="E28" s="32">
        <v>314994.15811965801</v>
      </c>
      <c r="F28" s="32">
        <v>17231.482905982899</v>
      </c>
      <c r="G28" s="32">
        <v>314994.15811965801</v>
      </c>
      <c r="H28" s="32">
        <v>5.1866806104387903E-2</v>
      </c>
    </row>
    <row r="29" spans="1:8" ht="14.25" x14ac:dyDescent="0.2">
      <c r="A29" s="32">
        <v>28</v>
      </c>
      <c r="B29" s="33">
        <v>76</v>
      </c>
      <c r="C29" s="32">
        <v>5132</v>
      </c>
      <c r="D29" s="32">
        <v>1070970.6902008499</v>
      </c>
      <c r="E29" s="32">
        <v>1005575.87941966</v>
      </c>
      <c r="F29" s="32">
        <v>65394.810781196597</v>
      </c>
      <c r="G29" s="32">
        <v>1005575.87941966</v>
      </c>
      <c r="H29" s="32">
        <v>6.1061251609912999E-2</v>
      </c>
    </row>
    <row r="30" spans="1:8" ht="14.25" x14ac:dyDescent="0.2">
      <c r="A30" s="32">
        <v>29</v>
      </c>
      <c r="B30" s="33">
        <v>99</v>
      </c>
      <c r="C30" s="32">
        <v>25</v>
      </c>
      <c r="D30" s="32">
        <v>13545.823462673001</v>
      </c>
      <c r="E30" s="32">
        <v>11715.331820588501</v>
      </c>
      <c r="F30" s="32">
        <v>1830.49164208456</v>
      </c>
      <c r="G30" s="32">
        <v>11715.331820588501</v>
      </c>
      <c r="H30" s="32">
        <v>0.13513328644276801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2014-07-20T01:40:22Z</dcterms:modified>
</cp:coreProperties>
</file>