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<sst xmlns="http://schemas.openxmlformats.org/spreadsheetml/2006/main" count="116" uniqueCount="73">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</sst>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8" t="s">
        <v>5</v>
      </c>
      <c r="B3" s="38"/>
      <c r="C3" s="38"/>
      <c r="D3" s="38"/>
      <c r="E3" s="15">
        <f>RA!D7</f>
        <v>15424645.0769</v>
      </c>
      <c r="F3" s="25">
        <f>RA!I7</f>
        <v>1894085.3476</v>
      </c>
      <c r="G3" s="16">
        <f>E3-F3</f>
        <v>13530559.7293</v>
      </c>
      <c r="H3" s="27">
        <f>RA!J7</f>
        <v>12.2796040891507</v>
      </c>
      <c r="I3" s="20">
        <f>SUM(I4:I40)</f>
        <v>15424648.493851703</v>
      </c>
      <c r="J3" s="21">
        <f>SUM(J4:J40)</f>
        <v>13530559.655244442</v>
      </c>
      <c r="K3" s="22">
        <f>E3-I3</f>
        <v>-3.4169517029076815</v>
      </c>
      <c r="L3" s="22">
        <f>G3-J3</f>
        <v>7.4055558070540428E-2</v>
      </c>
    </row>
    <row r="4" spans="1:13" x14ac:dyDescent="0.15">
      <c r="A4" s="39">
        <f>RA!A8</f>
        <v>41843</v>
      </c>
      <c r="B4" s="12">
        <v>12</v>
      </c>
      <c r="C4" s="36" t="s">
        <v>6</v>
      </c>
      <c r="D4" s="36"/>
      <c r="E4" s="15">
        <f>VLOOKUP(C4,RA!B8:D39,3,0)</f>
        <v>567858.69030000002</v>
      </c>
      <c r="F4" s="25">
        <f>VLOOKUP(C4,RA!B8:I43,8,0)</f>
        <v>132279.53320000001</v>
      </c>
      <c r="G4" s="16">
        <f t="shared" ref="G4:G40" si="0">E4-F4</f>
        <v>435579.15710000001</v>
      </c>
      <c r="H4" s="27">
        <f>RA!J8</f>
        <v>23.2944455125124</v>
      </c>
      <c r="I4" s="20">
        <f>VLOOKUP(B4,RMS!B:D,3,FALSE)</f>
        <v>567859.06675042701</v>
      </c>
      <c r="J4" s="21">
        <f>VLOOKUP(B4,RMS!B:E,4,FALSE)</f>
        <v>435579.16317777801</v>
      </c>
      <c r="K4" s="22">
        <f t="shared" ref="K4:K40" si="1">E4-I4</f>
        <v>-0.37645042699296027</v>
      </c>
      <c r="L4" s="22">
        <f t="shared" ref="L4:L40" si="2">G4-J4</f>
        <v>-6.077778001781553E-3</v>
      </c>
    </row>
    <row r="5" spans="1:13" x14ac:dyDescent="0.15">
      <c r="A5" s="39"/>
      <c r="B5" s="12">
        <v>13</v>
      </c>
      <c r="C5" s="36" t="s">
        <v>7</v>
      </c>
      <c r="D5" s="36"/>
      <c r="E5" s="15">
        <f>VLOOKUP(C5,RA!B8:D40,3,0)</f>
        <v>90873.994399999996</v>
      </c>
      <c r="F5" s="25">
        <f>VLOOKUP(C5,RA!B9:I44,8,0)</f>
        <v>20355.753499999999</v>
      </c>
      <c r="G5" s="16">
        <f t="shared" si="0"/>
        <v>70518.240900000004</v>
      </c>
      <c r="H5" s="27">
        <f>RA!J9</f>
        <v>22.399976620814201</v>
      </c>
      <c r="I5" s="20">
        <f>VLOOKUP(B5,RMS!B:D,3,FALSE)</f>
        <v>90874.009113425607</v>
      </c>
      <c r="J5" s="21">
        <f>VLOOKUP(B5,RMS!B:E,4,FALSE)</f>
        <v>70518.240587731605</v>
      </c>
      <c r="K5" s="22">
        <f t="shared" si="1"/>
        <v>-1.471342561126221E-2</v>
      </c>
      <c r="L5" s="22">
        <f t="shared" si="2"/>
        <v>3.1226839928422123E-4</v>
      </c>
      <c r="M5" s="53"/>
    </row>
    <row r="6" spans="1:13" x14ac:dyDescent="0.15">
      <c r="A6" s="39"/>
      <c r="B6" s="12">
        <v>14</v>
      </c>
      <c r="C6" s="36" t="s">
        <v>8</v>
      </c>
      <c r="D6" s="36"/>
      <c r="E6" s="15">
        <f>VLOOKUP(C6,RA!B10:D41,3,0)</f>
        <v>159023.76250000001</v>
      </c>
      <c r="F6" s="25">
        <f>VLOOKUP(C6,RA!B10:I45,8,0)</f>
        <v>42131.789299999997</v>
      </c>
      <c r="G6" s="16">
        <f t="shared" si="0"/>
        <v>116891.97320000001</v>
      </c>
      <c r="H6" s="27">
        <f>RA!J10</f>
        <v>26.494021168691699</v>
      </c>
      <c r="I6" s="20">
        <f>VLOOKUP(B6,RMS!B:D,3,FALSE)</f>
        <v>159025.877617094</v>
      </c>
      <c r="J6" s="21">
        <f>VLOOKUP(B6,RMS!B:E,4,FALSE)</f>
        <v>116891.972764103</v>
      </c>
      <c r="K6" s="22">
        <f t="shared" si="1"/>
        <v>-2.1151170939847361</v>
      </c>
      <c r="L6" s="22">
        <f t="shared" si="2"/>
        <v>4.358970036264509E-4</v>
      </c>
      <c r="M6" s="53"/>
    </row>
    <row r="7" spans="1:13" x14ac:dyDescent="0.15">
      <c r="A7" s="39"/>
      <c r="B7" s="12">
        <v>15</v>
      </c>
      <c r="C7" s="36" t="s">
        <v>9</v>
      </c>
      <c r="D7" s="36"/>
      <c r="E7" s="15">
        <f>VLOOKUP(C7,RA!B10:D42,3,0)</f>
        <v>59498.2601</v>
      </c>
      <c r="F7" s="25">
        <f>VLOOKUP(C7,RA!B11:I46,8,0)</f>
        <v>12708.5525</v>
      </c>
      <c r="G7" s="16">
        <f t="shared" si="0"/>
        <v>46789.707600000002</v>
      </c>
      <c r="H7" s="27">
        <f>RA!J11</f>
        <v>21.3595363606271</v>
      </c>
      <c r="I7" s="20">
        <f>VLOOKUP(B7,RMS!B:D,3,FALSE)</f>
        <v>59498.2989991453</v>
      </c>
      <c r="J7" s="21">
        <f>VLOOKUP(B7,RMS!B:E,4,FALSE)</f>
        <v>46789.707514529902</v>
      </c>
      <c r="K7" s="22">
        <f t="shared" si="1"/>
        <v>-3.8899145300092641E-2</v>
      </c>
      <c r="L7" s="22">
        <f t="shared" si="2"/>
        <v>8.5470099293161184E-5</v>
      </c>
      <c r="M7" s="53"/>
    </row>
    <row r="8" spans="1:13" x14ac:dyDescent="0.15">
      <c r="A8" s="39"/>
      <c r="B8" s="12">
        <v>16</v>
      </c>
      <c r="C8" s="36" t="s">
        <v>10</v>
      </c>
      <c r="D8" s="36"/>
      <c r="E8" s="15">
        <f>VLOOKUP(C8,RA!B12:D43,3,0)</f>
        <v>162050.9572</v>
      </c>
      <c r="F8" s="25">
        <f>VLOOKUP(C8,RA!B12:I47,8,0)</f>
        <v>22970.058400000002</v>
      </c>
      <c r="G8" s="16">
        <f t="shared" si="0"/>
        <v>139080.8988</v>
      </c>
      <c r="H8" s="27">
        <f>RA!J12</f>
        <v>14.1745897691001</v>
      </c>
      <c r="I8" s="20">
        <f>VLOOKUP(B8,RMS!B:D,3,FALSE)</f>
        <v>162050.96295640999</v>
      </c>
      <c r="J8" s="21">
        <f>VLOOKUP(B8,RMS!B:E,4,FALSE)</f>
        <v>139080.89776153801</v>
      </c>
      <c r="K8" s="22">
        <f t="shared" si="1"/>
        <v>-5.7564099843148142E-3</v>
      </c>
      <c r="L8" s="22">
        <f t="shared" si="2"/>
        <v>1.0384619818069041E-3</v>
      </c>
      <c r="M8" s="53"/>
    </row>
    <row r="9" spans="1:13" x14ac:dyDescent="0.15">
      <c r="A9" s="39"/>
      <c r="B9" s="12">
        <v>17</v>
      </c>
      <c r="C9" s="36" t="s">
        <v>11</v>
      </c>
      <c r="D9" s="36"/>
      <c r="E9" s="15">
        <f>VLOOKUP(C9,RA!B12:D44,3,0)</f>
        <v>270603.69549999997</v>
      </c>
      <c r="F9" s="25">
        <f>VLOOKUP(C9,RA!B13:I48,8,0)</f>
        <v>80774.889800000004</v>
      </c>
      <c r="G9" s="16">
        <f t="shared" si="0"/>
        <v>189828.80569999997</v>
      </c>
      <c r="H9" s="27">
        <f>RA!J13</f>
        <v>29.849884219338001</v>
      </c>
      <c r="I9" s="20">
        <f>VLOOKUP(B9,RMS!B:D,3,FALSE)</f>
        <v>270603.82117179502</v>
      </c>
      <c r="J9" s="21">
        <f>VLOOKUP(B9,RMS!B:E,4,FALSE)</f>
        <v>189828.80538717899</v>
      </c>
      <c r="K9" s="22">
        <f t="shared" si="1"/>
        <v>-0.12567179504549131</v>
      </c>
      <c r="L9" s="22">
        <f t="shared" si="2"/>
        <v>3.1282097916118801E-4</v>
      </c>
      <c r="M9" s="53"/>
    </row>
    <row r="10" spans="1:13" x14ac:dyDescent="0.15">
      <c r="A10" s="39"/>
      <c r="B10" s="12">
        <v>18</v>
      </c>
      <c r="C10" s="36" t="s">
        <v>12</v>
      </c>
      <c r="D10" s="36"/>
      <c r="E10" s="15">
        <f>VLOOKUP(C10,RA!B14:D45,3,0)</f>
        <v>170465.78030000001</v>
      </c>
      <c r="F10" s="25">
        <f>VLOOKUP(C10,RA!B14:I49,8,0)</f>
        <v>14391.918</v>
      </c>
      <c r="G10" s="16">
        <f t="shared" si="0"/>
        <v>156073.86230000001</v>
      </c>
      <c r="H10" s="27">
        <f>RA!J14</f>
        <v>8.4427020922744092</v>
      </c>
      <c r="I10" s="20">
        <f>VLOOKUP(B10,RMS!B:D,3,FALSE)</f>
        <v>170465.78968376099</v>
      </c>
      <c r="J10" s="21">
        <f>VLOOKUP(B10,RMS!B:E,4,FALSE)</f>
        <v>156073.860094017</v>
      </c>
      <c r="K10" s="22">
        <f t="shared" si="1"/>
        <v>-9.3837609747424722E-3</v>
      </c>
      <c r="L10" s="22">
        <f t="shared" si="2"/>
        <v>2.2059830080252141E-3</v>
      </c>
      <c r="M10" s="53"/>
    </row>
    <row r="11" spans="1:13" x14ac:dyDescent="0.15">
      <c r="A11" s="39"/>
      <c r="B11" s="12">
        <v>19</v>
      </c>
      <c r="C11" s="36" t="s">
        <v>13</v>
      </c>
      <c r="D11" s="36"/>
      <c r="E11" s="15">
        <f>VLOOKUP(C11,RA!B14:D46,3,0)</f>
        <v>106279.5377</v>
      </c>
      <c r="F11" s="25">
        <f>VLOOKUP(C11,RA!B15:I50,8,0)</f>
        <v>21347.0393</v>
      </c>
      <c r="G11" s="16">
        <f t="shared" si="0"/>
        <v>84932.498399999997</v>
      </c>
      <c r="H11" s="27">
        <f>RA!J15</f>
        <v>20.085747230343902</v>
      </c>
      <c r="I11" s="20">
        <f>VLOOKUP(B11,RMS!B:D,3,FALSE)</f>
        <v>106279.55662735</v>
      </c>
      <c r="J11" s="21">
        <f>VLOOKUP(B11,RMS!B:E,4,FALSE)</f>
        <v>84932.497630769198</v>
      </c>
      <c r="K11" s="22">
        <f t="shared" si="1"/>
        <v>-1.8927350000012666E-2</v>
      </c>
      <c r="L11" s="22">
        <f t="shared" si="2"/>
        <v>7.6923079905100167E-4</v>
      </c>
      <c r="M11" s="53"/>
    </row>
    <row r="12" spans="1:13" x14ac:dyDescent="0.15">
      <c r="A12" s="39"/>
      <c r="B12" s="12">
        <v>21</v>
      </c>
      <c r="C12" s="36" t="s">
        <v>14</v>
      </c>
      <c r="D12" s="36"/>
      <c r="E12" s="15">
        <f>VLOOKUP(C12,RA!B16:D47,3,0)</f>
        <v>927692.46340000001</v>
      </c>
      <c r="F12" s="25">
        <f>VLOOKUP(C12,RA!B16:I51,8,0)</f>
        <v>10332.1255</v>
      </c>
      <c r="G12" s="16">
        <f t="shared" si="0"/>
        <v>917360.33790000004</v>
      </c>
      <c r="H12" s="27">
        <f>RA!J16</f>
        <v>1.1137446845404699</v>
      </c>
      <c r="I12" s="20">
        <f>VLOOKUP(B12,RMS!B:D,3,FALSE)</f>
        <v>927692.29330000002</v>
      </c>
      <c r="J12" s="21">
        <f>VLOOKUP(B12,RMS!B:E,4,FALSE)</f>
        <v>917360.33790000004</v>
      </c>
      <c r="K12" s="22">
        <f t="shared" si="1"/>
        <v>0.1700999999884516</v>
      </c>
      <c r="L12" s="22">
        <f t="shared" si="2"/>
        <v>0</v>
      </c>
      <c r="M12" s="53"/>
    </row>
    <row r="13" spans="1:13" x14ac:dyDescent="0.15">
      <c r="A13" s="39"/>
      <c r="B13" s="12">
        <v>22</v>
      </c>
      <c r="C13" s="36" t="s">
        <v>15</v>
      </c>
      <c r="D13" s="36"/>
      <c r="E13" s="15">
        <f>VLOOKUP(C13,RA!B16:D48,3,0)</f>
        <v>461780.4265</v>
      </c>
      <c r="F13" s="25">
        <f>VLOOKUP(C13,RA!B17:I52,8,0)</f>
        <v>55493.723299999998</v>
      </c>
      <c r="G13" s="16">
        <f t="shared" si="0"/>
        <v>406286.70319999999</v>
      </c>
      <c r="H13" s="27">
        <f>RA!J17</f>
        <v>12.0173398687785</v>
      </c>
      <c r="I13" s="20">
        <f>VLOOKUP(B13,RMS!B:D,3,FALSE)</f>
        <v>461780.50453504297</v>
      </c>
      <c r="J13" s="21">
        <f>VLOOKUP(B13,RMS!B:E,4,FALSE)</f>
        <v>406286.704291453</v>
      </c>
      <c r="K13" s="22">
        <f t="shared" si="1"/>
        <v>-7.8035042970441282E-2</v>
      </c>
      <c r="L13" s="22">
        <f t="shared" si="2"/>
        <v>-1.0914530139416456E-3</v>
      </c>
      <c r="M13" s="53"/>
    </row>
    <row r="14" spans="1:13" x14ac:dyDescent="0.15">
      <c r="A14" s="39"/>
      <c r="B14" s="12">
        <v>23</v>
      </c>
      <c r="C14" s="36" t="s">
        <v>16</v>
      </c>
      <c r="D14" s="36"/>
      <c r="E14" s="15">
        <f>VLOOKUP(C14,RA!B18:D49,3,0)</f>
        <v>1640812.6339</v>
      </c>
      <c r="F14" s="25">
        <f>VLOOKUP(C14,RA!B18:I53,8,0)</f>
        <v>254602.0791</v>
      </c>
      <c r="G14" s="16">
        <f t="shared" si="0"/>
        <v>1386210.5548</v>
      </c>
      <c r="H14" s="27">
        <f>RA!J18</f>
        <v>15.5168282983563</v>
      </c>
      <c r="I14" s="20">
        <f>VLOOKUP(B14,RMS!B:D,3,FALSE)</f>
        <v>1640812.8421179501</v>
      </c>
      <c r="J14" s="21">
        <f>VLOOKUP(B14,RMS!B:E,4,FALSE)</f>
        <v>1386210.5586196601</v>
      </c>
      <c r="K14" s="22">
        <f t="shared" si="1"/>
        <v>-0.2082179500721395</v>
      </c>
      <c r="L14" s="22">
        <f t="shared" si="2"/>
        <v>-3.8196600507944822E-3</v>
      </c>
      <c r="M14" s="53"/>
    </row>
    <row r="15" spans="1:13" x14ac:dyDescent="0.15">
      <c r="A15" s="39"/>
      <c r="B15" s="12">
        <v>24</v>
      </c>
      <c r="C15" s="36" t="s">
        <v>17</v>
      </c>
      <c r="D15" s="36"/>
      <c r="E15" s="15">
        <f>VLOOKUP(C15,RA!B18:D50,3,0)</f>
        <v>641066.06359999999</v>
      </c>
      <c r="F15" s="25">
        <f>VLOOKUP(C15,RA!B19:I54,8,0)</f>
        <v>39685.264199999998</v>
      </c>
      <c r="G15" s="16">
        <f t="shared" si="0"/>
        <v>601380.79940000002</v>
      </c>
      <c r="H15" s="27">
        <f>RA!J19</f>
        <v>6.1905108464393797</v>
      </c>
      <c r="I15" s="20">
        <f>VLOOKUP(B15,RMS!B:D,3,FALSE)</f>
        <v>641066.09935897402</v>
      </c>
      <c r="J15" s="21">
        <f>VLOOKUP(B15,RMS!B:E,4,FALSE)</f>
        <v>601380.80002820503</v>
      </c>
      <c r="K15" s="22">
        <f t="shared" si="1"/>
        <v>-3.5758974030613899E-2</v>
      </c>
      <c r="L15" s="22">
        <f t="shared" si="2"/>
        <v>-6.2820501625537872E-4</v>
      </c>
      <c r="M15" s="53"/>
    </row>
    <row r="16" spans="1:13" x14ac:dyDescent="0.15">
      <c r="A16" s="39"/>
      <c r="B16" s="12">
        <v>25</v>
      </c>
      <c r="C16" s="36" t="s">
        <v>18</v>
      </c>
      <c r="D16" s="36"/>
      <c r="E16" s="15">
        <f>VLOOKUP(C16,RA!B20:D51,3,0)</f>
        <v>827477.61609999998</v>
      </c>
      <c r="F16" s="25">
        <f>VLOOKUP(C16,RA!B20:I55,8,0)</f>
        <v>66192.328999999998</v>
      </c>
      <c r="G16" s="16">
        <f t="shared" si="0"/>
        <v>761285.28709999996</v>
      </c>
      <c r="H16" s="27">
        <f>RA!J20</f>
        <v>7.9992893719557401</v>
      </c>
      <c r="I16" s="20">
        <f>VLOOKUP(B16,RMS!B:D,3,FALSE)</f>
        <v>827477.64080000005</v>
      </c>
      <c r="J16" s="21">
        <f>VLOOKUP(B16,RMS!B:E,4,FALSE)</f>
        <v>761285.28709999996</v>
      </c>
      <c r="K16" s="22">
        <f t="shared" si="1"/>
        <v>-2.470000006724149E-2</v>
      </c>
      <c r="L16" s="22">
        <f t="shared" si="2"/>
        <v>0</v>
      </c>
      <c r="M16" s="53"/>
    </row>
    <row r="17" spans="1:13" x14ac:dyDescent="0.15">
      <c r="A17" s="39"/>
      <c r="B17" s="12">
        <v>26</v>
      </c>
      <c r="C17" s="36" t="s">
        <v>19</v>
      </c>
      <c r="D17" s="36"/>
      <c r="E17" s="15">
        <f>VLOOKUP(C17,RA!B20:D52,3,0)</f>
        <v>325323.50180000003</v>
      </c>
      <c r="F17" s="25">
        <f>VLOOKUP(C17,RA!B21:I56,8,0)</f>
        <v>30541.27</v>
      </c>
      <c r="G17" s="16">
        <f t="shared" si="0"/>
        <v>294782.23180000001</v>
      </c>
      <c r="H17" s="27">
        <f>RA!J21</f>
        <v>9.3879691540932502</v>
      </c>
      <c r="I17" s="20">
        <f>VLOOKUP(B17,RMS!B:D,3,FALSE)</f>
        <v>325323.24955982901</v>
      </c>
      <c r="J17" s="21">
        <f>VLOOKUP(B17,RMS!B:E,4,FALSE)</f>
        <v>294782.23169487203</v>
      </c>
      <c r="K17" s="22">
        <f t="shared" si="1"/>
        <v>0.25224017101572827</v>
      </c>
      <c r="L17" s="22">
        <f t="shared" si="2"/>
        <v>1.0512798326089978E-4</v>
      </c>
      <c r="M17" s="53"/>
    </row>
    <row r="18" spans="1:13" x14ac:dyDescent="0.15">
      <c r="A18" s="39"/>
      <c r="B18" s="12">
        <v>27</v>
      </c>
      <c r="C18" s="36" t="s">
        <v>20</v>
      </c>
      <c r="D18" s="36"/>
      <c r="E18" s="15">
        <f>VLOOKUP(C18,RA!B22:D53,3,0)</f>
        <v>1244831.5603</v>
      </c>
      <c r="F18" s="25">
        <f>VLOOKUP(C18,RA!B22:I57,8,0)</f>
        <v>145640.94349999999</v>
      </c>
      <c r="G18" s="16">
        <f t="shared" si="0"/>
        <v>1099190.6168</v>
      </c>
      <c r="H18" s="27">
        <f>RA!J22</f>
        <v>11.6996506310381</v>
      </c>
      <c r="I18" s="20">
        <f>VLOOKUP(B18,RMS!B:D,3,FALSE)</f>
        <v>1244831.7999333299</v>
      </c>
      <c r="J18" s="21">
        <f>VLOOKUP(B18,RMS!B:E,4,FALSE)</f>
        <v>1099190.6151000001</v>
      </c>
      <c r="K18" s="22">
        <f t="shared" si="1"/>
        <v>-0.23963332991115749</v>
      </c>
      <c r="L18" s="22">
        <f t="shared" si="2"/>
        <v>1.6999999061226845E-3</v>
      </c>
      <c r="M18" s="53"/>
    </row>
    <row r="19" spans="1:13" x14ac:dyDescent="0.15">
      <c r="A19" s="39"/>
      <c r="B19" s="12">
        <v>29</v>
      </c>
      <c r="C19" s="36" t="s">
        <v>21</v>
      </c>
      <c r="D19" s="36"/>
      <c r="E19" s="15">
        <f>VLOOKUP(C19,RA!B22:D54,3,0)</f>
        <v>2372417.9172</v>
      </c>
      <c r="F19" s="25">
        <f>VLOOKUP(C19,RA!B23:I58,8,0)</f>
        <v>248274.5987</v>
      </c>
      <c r="G19" s="16">
        <f t="shared" si="0"/>
        <v>2124143.3185000001</v>
      </c>
      <c r="H19" s="27">
        <f>RA!J23</f>
        <v>10.4650448346395</v>
      </c>
      <c r="I19" s="20">
        <f>VLOOKUP(B19,RMS!B:D,3,FALSE)</f>
        <v>2372418.7028427399</v>
      </c>
      <c r="J19" s="21">
        <f>VLOOKUP(B19,RMS!B:E,4,FALSE)</f>
        <v>2124143.3541906001</v>
      </c>
      <c r="K19" s="22">
        <f t="shared" si="1"/>
        <v>-0.78564273985102773</v>
      </c>
      <c r="L19" s="22">
        <f t="shared" si="2"/>
        <v>-3.5690600052475929E-2</v>
      </c>
      <c r="M19" s="53"/>
    </row>
    <row r="20" spans="1:13" x14ac:dyDescent="0.15">
      <c r="A20" s="39"/>
      <c r="B20" s="12">
        <v>31</v>
      </c>
      <c r="C20" s="36" t="s">
        <v>22</v>
      </c>
      <c r="D20" s="36"/>
      <c r="E20" s="15">
        <f>VLOOKUP(C20,RA!B24:D55,3,0)</f>
        <v>252037.70759999999</v>
      </c>
      <c r="F20" s="25">
        <f>VLOOKUP(C20,RA!B24:I59,8,0)</f>
        <v>50517.128700000001</v>
      </c>
      <c r="G20" s="16">
        <f t="shared" si="0"/>
        <v>201520.57889999999</v>
      </c>
      <c r="H20" s="27">
        <f>RA!J24</f>
        <v>20.0434804700628</v>
      </c>
      <c r="I20" s="20">
        <f>VLOOKUP(B20,RMS!B:D,3,FALSE)</f>
        <v>252037.67574912601</v>
      </c>
      <c r="J20" s="21">
        <f>VLOOKUP(B20,RMS!B:E,4,FALSE)</f>
        <v>201520.57395294801</v>
      </c>
      <c r="K20" s="22">
        <f t="shared" si="1"/>
        <v>3.1850873987423256E-2</v>
      </c>
      <c r="L20" s="22">
        <f t="shared" si="2"/>
        <v>4.9470519879832864E-3</v>
      </c>
      <c r="M20" s="53"/>
    </row>
    <row r="21" spans="1:13" x14ac:dyDescent="0.15">
      <c r="A21" s="39"/>
      <c r="B21" s="12">
        <v>32</v>
      </c>
      <c r="C21" s="36" t="s">
        <v>23</v>
      </c>
      <c r="D21" s="36"/>
      <c r="E21" s="15">
        <f>VLOOKUP(C21,RA!B24:D56,3,0)</f>
        <v>223709.685</v>
      </c>
      <c r="F21" s="25">
        <f>VLOOKUP(C21,RA!B25:I60,8,0)</f>
        <v>19073.356400000001</v>
      </c>
      <c r="G21" s="16">
        <f t="shared" si="0"/>
        <v>204636.32860000001</v>
      </c>
      <c r="H21" s="27">
        <f>RA!J25</f>
        <v>8.5259412885946393</v>
      </c>
      <c r="I21" s="20">
        <f>VLOOKUP(B21,RMS!B:D,3,FALSE)</f>
        <v>223709.68460909199</v>
      </c>
      <c r="J21" s="21">
        <f>VLOOKUP(B21,RMS!B:E,4,FALSE)</f>
        <v>204636.33428382699</v>
      </c>
      <c r="K21" s="22">
        <f t="shared" si="1"/>
        <v>3.9090801146812737E-4</v>
      </c>
      <c r="L21" s="22">
        <f t="shared" si="2"/>
        <v>-5.683826981112361E-3</v>
      </c>
      <c r="M21" s="53"/>
    </row>
    <row r="22" spans="1:13" x14ac:dyDescent="0.15">
      <c r="A22" s="39"/>
      <c r="B22" s="12">
        <v>33</v>
      </c>
      <c r="C22" s="36" t="s">
        <v>24</v>
      </c>
      <c r="D22" s="36"/>
      <c r="E22" s="15">
        <f>VLOOKUP(C22,RA!B26:D57,3,0)</f>
        <v>597502.11670000001</v>
      </c>
      <c r="F22" s="25">
        <f>VLOOKUP(C22,RA!B26:I61,8,0)</f>
        <v>137640.2403</v>
      </c>
      <c r="G22" s="16">
        <f t="shared" si="0"/>
        <v>459861.87640000001</v>
      </c>
      <c r="H22" s="27">
        <f>RA!J26</f>
        <v>23.0359418741788</v>
      </c>
      <c r="I22" s="20">
        <f>VLOOKUP(B22,RMS!B:D,3,FALSE)</f>
        <v>597502.08647690003</v>
      </c>
      <c r="J22" s="21">
        <f>VLOOKUP(B22,RMS!B:E,4,FALSE)</f>
        <v>459861.87741801603</v>
      </c>
      <c r="K22" s="22">
        <f t="shared" si="1"/>
        <v>3.0223099980503321E-2</v>
      </c>
      <c r="L22" s="22">
        <f t="shared" si="2"/>
        <v>-1.0180160170421004E-3</v>
      </c>
      <c r="M22" s="53"/>
    </row>
    <row r="23" spans="1:13" x14ac:dyDescent="0.15">
      <c r="A23" s="39"/>
      <c r="B23" s="12">
        <v>34</v>
      </c>
      <c r="C23" s="36" t="s">
        <v>25</v>
      </c>
      <c r="D23" s="36"/>
      <c r="E23" s="15">
        <f>VLOOKUP(C23,RA!B26:D58,3,0)</f>
        <v>223012.80189999999</v>
      </c>
      <c r="F23" s="25">
        <f>VLOOKUP(C23,RA!B27:I62,8,0)</f>
        <v>75260.4905</v>
      </c>
      <c r="G23" s="16">
        <f t="shared" si="0"/>
        <v>147752.31140000001</v>
      </c>
      <c r="H23" s="27">
        <f>RA!J27</f>
        <v>33.747161534586297</v>
      </c>
      <c r="I23" s="20">
        <f>VLOOKUP(B23,RMS!B:D,3,FALSE)</f>
        <v>223012.75380266999</v>
      </c>
      <c r="J23" s="21">
        <f>VLOOKUP(B23,RMS!B:E,4,FALSE)</f>
        <v>147752.31692047601</v>
      </c>
      <c r="K23" s="22">
        <f t="shared" si="1"/>
        <v>4.8097330000018701E-2</v>
      </c>
      <c r="L23" s="22">
        <f t="shared" si="2"/>
        <v>-5.5204759992193431E-3</v>
      </c>
      <c r="M23" s="53"/>
    </row>
    <row r="24" spans="1:13" x14ac:dyDescent="0.15">
      <c r="A24" s="39"/>
      <c r="B24" s="12">
        <v>35</v>
      </c>
      <c r="C24" s="36" t="s">
        <v>26</v>
      </c>
      <c r="D24" s="36"/>
      <c r="E24" s="15">
        <f>VLOOKUP(C24,RA!B28:D59,3,0)</f>
        <v>774584.73560000001</v>
      </c>
      <c r="F24" s="25">
        <f>VLOOKUP(C24,RA!B28:I63,8,0)</f>
        <v>38993.176099999997</v>
      </c>
      <c r="G24" s="16">
        <f t="shared" si="0"/>
        <v>735591.55949999997</v>
      </c>
      <c r="H24" s="27">
        <f>RA!J28</f>
        <v>5.03407494465994</v>
      </c>
      <c r="I24" s="20">
        <f>VLOOKUP(B24,RMS!B:D,3,FALSE)</f>
        <v>774584.73556902702</v>
      </c>
      <c r="J24" s="21">
        <f>VLOOKUP(B24,RMS!B:E,4,FALSE)</f>
        <v>735591.54274070798</v>
      </c>
      <c r="K24" s="22">
        <f t="shared" si="1"/>
        <v>3.0972994863986969E-5</v>
      </c>
      <c r="L24" s="22">
        <f t="shared" si="2"/>
        <v>1.6759291989728808E-2</v>
      </c>
      <c r="M24" s="53"/>
    </row>
    <row r="25" spans="1:13" x14ac:dyDescent="0.15">
      <c r="A25" s="39"/>
      <c r="B25" s="12">
        <v>36</v>
      </c>
      <c r="C25" s="36" t="s">
        <v>27</v>
      </c>
      <c r="D25" s="36"/>
      <c r="E25" s="15">
        <f>VLOOKUP(C25,RA!B28:D60,3,0)</f>
        <v>518788.1728</v>
      </c>
      <c r="F25" s="25">
        <f>VLOOKUP(C25,RA!B29:I64,8,0)</f>
        <v>82078.857099999994</v>
      </c>
      <c r="G25" s="16">
        <f t="shared" si="0"/>
        <v>436709.31570000004</v>
      </c>
      <c r="H25" s="27">
        <f>RA!J29</f>
        <v>15.821266058747</v>
      </c>
      <c r="I25" s="20">
        <f>VLOOKUP(B25,RMS!B:D,3,FALSE)</f>
        <v>518788.17142477899</v>
      </c>
      <c r="J25" s="21">
        <f>VLOOKUP(B25,RMS!B:E,4,FALSE)</f>
        <v>436709.28134497901</v>
      </c>
      <c r="K25" s="22">
        <f t="shared" si="1"/>
        <v>1.3752210070379078E-3</v>
      </c>
      <c r="L25" s="22">
        <f t="shared" si="2"/>
        <v>3.4355021023657173E-2</v>
      </c>
      <c r="M25" s="53"/>
    </row>
    <row r="26" spans="1:13" x14ac:dyDescent="0.15">
      <c r="A26" s="39"/>
      <c r="B26" s="12">
        <v>37</v>
      </c>
      <c r="C26" s="36" t="s">
        <v>28</v>
      </c>
      <c r="D26" s="36"/>
      <c r="E26" s="15">
        <f>VLOOKUP(C26,RA!B30:D61,3,0)</f>
        <v>1079301.4128</v>
      </c>
      <c r="F26" s="25">
        <f>VLOOKUP(C26,RA!B30:I65,8,0)</f>
        <v>167389.39170000001</v>
      </c>
      <c r="G26" s="16">
        <f t="shared" si="0"/>
        <v>911912.02110000001</v>
      </c>
      <c r="H26" s="27">
        <f>RA!J30</f>
        <v>15.5090496236586</v>
      </c>
      <c r="I26" s="20">
        <f>VLOOKUP(B26,RMS!B:D,3,FALSE)</f>
        <v>1079301.4203548699</v>
      </c>
      <c r="J26" s="21">
        <f>VLOOKUP(B26,RMS!B:E,4,FALSE)</f>
        <v>911912.002086811</v>
      </c>
      <c r="K26" s="22">
        <f t="shared" si="1"/>
        <v>-7.5548698659986258E-3</v>
      </c>
      <c r="L26" s="22">
        <f t="shared" si="2"/>
        <v>1.9013189012184739E-2</v>
      </c>
      <c r="M26" s="53"/>
    </row>
    <row r="27" spans="1:13" x14ac:dyDescent="0.15">
      <c r="A27" s="39"/>
      <c r="B27" s="12">
        <v>38</v>
      </c>
      <c r="C27" s="36" t="s">
        <v>29</v>
      </c>
      <c r="D27" s="36"/>
      <c r="E27" s="15">
        <f>VLOOKUP(C27,RA!B30:D62,3,0)</f>
        <v>641424.52009999997</v>
      </c>
      <c r="F27" s="25">
        <f>VLOOKUP(C27,RA!B31:I66,8,0)</f>
        <v>26344.651099999999</v>
      </c>
      <c r="G27" s="16">
        <f t="shared" si="0"/>
        <v>615079.86899999995</v>
      </c>
      <c r="H27" s="27">
        <f>RA!J31</f>
        <v>4.1072098546985396</v>
      </c>
      <c r="I27" s="20">
        <f>VLOOKUP(B27,RMS!B:D,3,FALSE)</f>
        <v>641424.47691769898</v>
      </c>
      <c r="J27" s="21">
        <f>VLOOKUP(B27,RMS!B:E,4,FALSE)</f>
        <v>615079.81791592902</v>
      </c>
      <c r="K27" s="22">
        <f t="shared" si="1"/>
        <v>4.3182300985790789E-2</v>
      </c>
      <c r="L27" s="22">
        <f t="shared" si="2"/>
        <v>5.1084070932120085E-2</v>
      </c>
      <c r="M27" s="53"/>
    </row>
    <row r="28" spans="1:13" x14ac:dyDescent="0.15">
      <c r="A28" s="39"/>
      <c r="B28" s="12">
        <v>39</v>
      </c>
      <c r="C28" s="36" t="s">
        <v>30</v>
      </c>
      <c r="D28" s="36"/>
      <c r="E28" s="15">
        <f>VLOOKUP(C28,RA!B32:D63,3,0)</f>
        <v>119410.16929999999</v>
      </c>
      <c r="F28" s="25">
        <f>VLOOKUP(C28,RA!B32:I67,8,0)</f>
        <v>33364.516199999998</v>
      </c>
      <c r="G28" s="16">
        <f t="shared" si="0"/>
        <v>86045.653099999996</v>
      </c>
      <c r="H28" s="27">
        <f>RA!J32</f>
        <v>27.941101160468801</v>
      </c>
      <c r="I28" s="20">
        <f>VLOOKUP(B28,RMS!B:D,3,FALSE)</f>
        <v>119410.08310124</v>
      </c>
      <c r="J28" s="21">
        <f>VLOOKUP(B28,RMS!B:E,4,FALSE)</f>
        <v>86045.633643356196</v>
      </c>
      <c r="K28" s="22">
        <f t="shared" si="1"/>
        <v>8.6198759992839769E-2</v>
      </c>
      <c r="L28" s="22">
        <f t="shared" si="2"/>
        <v>1.9456643800367601E-2</v>
      </c>
      <c r="M28" s="53"/>
    </row>
    <row r="29" spans="1:13" x14ac:dyDescent="0.15">
      <c r="A29" s="39"/>
      <c r="B29" s="12">
        <v>40</v>
      </c>
      <c r="C29" s="36" t="s">
        <v>31</v>
      </c>
      <c r="D29" s="36"/>
      <c r="E29" s="15">
        <f>VLOOKUP(C29,RA!B32:D64,3,0)</f>
        <v>6.5811999999999999</v>
      </c>
      <c r="F29" s="25">
        <f>VLOOKUP(C29,RA!B33:I68,8,0)</f>
        <v>-0.15060000000000001</v>
      </c>
      <c r="G29" s="16">
        <f t="shared" si="0"/>
        <v>6.7317999999999998</v>
      </c>
      <c r="H29" s="27">
        <f>RA!J33</f>
        <v>-2.28833647359144</v>
      </c>
      <c r="I29" s="20">
        <f>VLOOKUP(B29,RMS!B:D,3,FALSE)</f>
        <v>6.5811999999999999</v>
      </c>
      <c r="J29" s="21">
        <f>VLOOKUP(B29,RMS!B:E,4,FALSE)</f>
        <v>6.7317999999999998</v>
      </c>
      <c r="K29" s="22">
        <f t="shared" si="1"/>
        <v>0</v>
      </c>
      <c r="L29" s="22">
        <f t="shared" si="2"/>
        <v>0</v>
      </c>
      <c r="M29" s="53"/>
    </row>
    <row r="30" spans="1:13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53"/>
    </row>
    <row r="31" spans="1:13" x14ac:dyDescent="0.15">
      <c r="A31" s="39"/>
      <c r="B31" s="12">
        <v>42</v>
      </c>
      <c r="C31" s="36" t="s">
        <v>32</v>
      </c>
      <c r="D31" s="36"/>
      <c r="E31" s="15">
        <f>VLOOKUP(C31,RA!B34:D66,3,0)</f>
        <v>111926.6525</v>
      </c>
      <c r="F31" s="25">
        <f>VLOOKUP(C31,RA!B35:I70,8,0)</f>
        <v>19978.375499999998</v>
      </c>
      <c r="G31" s="16">
        <f t="shared" si="0"/>
        <v>91948.277000000002</v>
      </c>
      <c r="H31" s="27">
        <f>RA!J35</f>
        <v>17.849524714410599</v>
      </c>
      <c r="I31" s="20">
        <f>VLOOKUP(B31,RMS!B:D,3,FALSE)</f>
        <v>111926.65240000001</v>
      </c>
      <c r="J31" s="21">
        <f>VLOOKUP(B31,RMS!B:E,4,FALSE)</f>
        <v>91948.291700000002</v>
      </c>
      <c r="K31" s="22">
        <f t="shared" si="1"/>
        <v>9.9999990197829902E-5</v>
      </c>
      <c r="L31" s="22">
        <f t="shared" si="2"/>
        <v>-1.4699999999720603E-2</v>
      </c>
      <c r="M31" s="53"/>
    </row>
    <row r="32" spans="1:13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53"/>
    </row>
    <row r="33" spans="1:13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53"/>
    </row>
    <row r="34" spans="1:13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53"/>
    </row>
    <row r="35" spans="1:13" x14ac:dyDescent="0.15">
      <c r="A35" s="39"/>
      <c r="B35" s="12">
        <v>75</v>
      </c>
      <c r="C35" s="36" t="s">
        <v>33</v>
      </c>
      <c r="D35" s="36"/>
      <c r="E35" s="15">
        <f>VLOOKUP(C35,RA!B8:D70,3,0)</f>
        <v>224316.15349999999</v>
      </c>
      <c r="F35" s="25">
        <f>VLOOKUP(C35,RA!B8:I74,8,0)</f>
        <v>12758.666300000001</v>
      </c>
      <c r="G35" s="16">
        <f t="shared" si="0"/>
        <v>211557.48719999997</v>
      </c>
      <c r="H35" s="27">
        <f>RA!J39</f>
        <v>5.6878054036353696</v>
      </c>
      <c r="I35" s="20">
        <f>VLOOKUP(B35,RMS!B:D,3,FALSE)</f>
        <v>224316.15384615399</v>
      </c>
      <c r="J35" s="21">
        <f>VLOOKUP(B35,RMS!B:E,4,FALSE)</f>
        <v>211557.48803418799</v>
      </c>
      <c r="K35" s="22">
        <f t="shared" si="1"/>
        <v>-3.4615400363691151E-4</v>
      </c>
      <c r="L35" s="22">
        <f t="shared" si="2"/>
        <v>-8.3418801659718156E-4</v>
      </c>
      <c r="M35" s="53"/>
    </row>
    <row r="36" spans="1:13" x14ac:dyDescent="0.15">
      <c r="A36" s="39"/>
      <c r="B36" s="12">
        <v>76</v>
      </c>
      <c r="C36" s="36" t="s">
        <v>34</v>
      </c>
      <c r="D36" s="36"/>
      <c r="E36" s="15">
        <f>VLOOKUP(C36,RA!B8:D71,3,0)</f>
        <v>601274.02789999999</v>
      </c>
      <c r="F36" s="25">
        <f>VLOOKUP(C36,RA!B8:I75,8,0)</f>
        <v>29269.628499999999</v>
      </c>
      <c r="G36" s="16">
        <f t="shared" si="0"/>
        <v>572004.39939999999</v>
      </c>
      <c r="H36" s="27">
        <f>RA!J40</f>
        <v>4.8679349417813098</v>
      </c>
      <c r="I36" s="20">
        <f>VLOOKUP(B36,RMS!B:D,3,FALSE)</f>
        <v>601274.02371965803</v>
      </c>
      <c r="J36" s="21">
        <f>VLOOKUP(B36,RMS!B:E,4,FALSE)</f>
        <v>572004.40301965806</v>
      </c>
      <c r="K36" s="22">
        <f t="shared" si="1"/>
        <v>4.1803419589996338E-3</v>
      </c>
      <c r="L36" s="22">
        <f t="shared" si="2"/>
        <v>-3.6196580622345209E-3</v>
      </c>
      <c r="M36" s="53"/>
    </row>
    <row r="37" spans="1:13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53"/>
    </row>
    <row r="38" spans="1:13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53"/>
    </row>
    <row r="39" spans="1:13" s="34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53"/>
    </row>
    <row r="40" spans="1:13" x14ac:dyDescent="0.15">
      <c r="A40" s="39"/>
      <c r="B40" s="12">
        <v>99</v>
      </c>
      <c r="C40" s="36" t="s">
        <v>35</v>
      </c>
      <c r="D40" s="36"/>
      <c r="E40" s="15">
        <f>VLOOKUP(C40,RA!B8:D74,3,0)</f>
        <v>29293.479200000002</v>
      </c>
      <c r="F40" s="25">
        <f>VLOOKUP(C40,RA!B8:I78,8,0)</f>
        <v>3695.1525000000001</v>
      </c>
      <c r="G40" s="16">
        <f t="shared" si="0"/>
        <v>25598.326700000001</v>
      </c>
      <c r="H40" s="27">
        <f>RA!J43</f>
        <v>0</v>
      </c>
      <c r="I40" s="20">
        <f>VLOOKUP(B40,RMS!B:D,3,FALSE)</f>
        <v>29293.4793132138</v>
      </c>
      <c r="J40" s="21">
        <f>VLOOKUP(B40,RMS!B:E,4,FALSE)</f>
        <v>25598.3265411088</v>
      </c>
      <c r="K40" s="22">
        <f t="shared" si="1"/>
        <v>-1.1321379861328751E-4</v>
      </c>
      <c r="L40" s="22">
        <f t="shared" si="2"/>
        <v>1.5889120186329819E-4</v>
      </c>
      <c r="M40" s="53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5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5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6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4"/>
      <c r="W4" s="44"/>
    </row>
    <row r="5" spans="1:23" ht="15" thickTop="1" thickBot="1" x14ac:dyDescent="0.25">
      <c r="A5" s="57"/>
      <c r="B5" s="58"/>
      <c r="C5" s="59"/>
      <c r="D5" s="60" t="s">
        <v>0</v>
      </c>
      <c r="E5" s="60" t="s">
        <v>60</v>
      </c>
      <c r="F5" s="60" t="s">
        <v>61</v>
      </c>
      <c r="G5" s="60" t="s">
        <v>49</v>
      </c>
      <c r="H5" s="60" t="s">
        <v>50</v>
      </c>
      <c r="I5" s="60" t="s">
        <v>1</v>
      </c>
      <c r="J5" s="60" t="s">
        <v>2</v>
      </c>
      <c r="K5" s="60" t="s">
        <v>51</v>
      </c>
      <c r="L5" s="60" t="s">
        <v>52</v>
      </c>
      <c r="M5" s="60" t="s">
        <v>53</v>
      </c>
      <c r="N5" s="60" t="s">
        <v>54</v>
      </c>
      <c r="O5" s="60" t="s">
        <v>55</v>
      </c>
      <c r="P5" s="60" t="s">
        <v>62</v>
      </c>
      <c r="Q5" s="60" t="s">
        <v>63</v>
      </c>
      <c r="R5" s="60" t="s">
        <v>56</v>
      </c>
      <c r="S5" s="60" t="s">
        <v>57</v>
      </c>
      <c r="T5" s="60" t="s">
        <v>58</v>
      </c>
      <c r="U5" s="61" t="s">
        <v>59</v>
      </c>
      <c r="V5" s="54"/>
      <c r="W5" s="54"/>
    </row>
    <row r="6" spans="1:23" ht="14.25" thickBot="1" x14ac:dyDescent="0.2">
      <c r="A6" s="62" t="s">
        <v>3</v>
      </c>
      <c r="B6" s="45" t="s">
        <v>4</v>
      </c>
      <c r="C6" s="46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47" t="s">
        <v>5</v>
      </c>
      <c r="B7" s="48"/>
      <c r="C7" s="49"/>
      <c r="D7" s="64">
        <v>15424645.0769</v>
      </c>
      <c r="E7" s="64">
        <v>18804118</v>
      </c>
      <c r="F7" s="65">
        <v>82.028016825357099</v>
      </c>
      <c r="G7" s="64">
        <v>15081149.511600001</v>
      </c>
      <c r="H7" s="65">
        <v>2.27764843147926</v>
      </c>
      <c r="I7" s="64">
        <v>1894085.3476</v>
      </c>
      <c r="J7" s="65">
        <v>12.2796040891507</v>
      </c>
      <c r="K7" s="64">
        <v>1444101.2693</v>
      </c>
      <c r="L7" s="65">
        <v>9.5755384441301299</v>
      </c>
      <c r="M7" s="65">
        <v>0.311601469970399</v>
      </c>
      <c r="N7" s="64">
        <v>396961157.81709999</v>
      </c>
      <c r="O7" s="64">
        <v>4079244525.1704998</v>
      </c>
      <c r="P7" s="64">
        <v>956023</v>
      </c>
      <c r="Q7" s="64">
        <v>949347</v>
      </c>
      <c r="R7" s="65">
        <v>0.70322021347304398</v>
      </c>
      <c r="S7" s="64">
        <v>16.1341778146551</v>
      </c>
      <c r="T7" s="64">
        <v>15.922068687740101</v>
      </c>
      <c r="U7" s="66">
        <v>1.3146571790124</v>
      </c>
      <c r="V7" s="54"/>
      <c r="W7" s="54"/>
    </row>
    <row r="8" spans="1:23" ht="14.25" thickBot="1" x14ac:dyDescent="0.2">
      <c r="A8" s="50">
        <v>41843</v>
      </c>
      <c r="B8" s="40" t="s">
        <v>6</v>
      </c>
      <c r="C8" s="41"/>
      <c r="D8" s="67">
        <v>567858.69030000002</v>
      </c>
      <c r="E8" s="67">
        <v>523472</v>
      </c>
      <c r="F8" s="68">
        <v>108.479286437479</v>
      </c>
      <c r="G8" s="67">
        <v>475965.09240000002</v>
      </c>
      <c r="H8" s="68">
        <v>19.306793579469701</v>
      </c>
      <c r="I8" s="67">
        <v>132279.53320000001</v>
      </c>
      <c r="J8" s="68">
        <v>23.2944455125124</v>
      </c>
      <c r="K8" s="67">
        <v>82492.622300000003</v>
      </c>
      <c r="L8" s="68">
        <v>17.3316538580677</v>
      </c>
      <c r="M8" s="68">
        <v>0.603531679705132</v>
      </c>
      <c r="N8" s="67">
        <v>15382456.8105</v>
      </c>
      <c r="O8" s="67">
        <v>155967098.8026</v>
      </c>
      <c r="P8" s="67">
        <v>31331</v>
      </c>
      <c r="Q8" s="67">
        <v>31760</v>
      </c>
      <c r="R8" s="68">
        <v>-1.3507556675062999</v>
      </c>
      <c r="S8" s="67">
        <v>18.124499387188401</v>
      </c>
      <c r="T8" s="67">
        <v>17.9792457462217</v>
      </c>
      <c r="U8" s="69">
        <v>0.80142153371374203</v>
      </c>
      <c r="V8" s="54"/>
      <c r="W8" s="54"/>
    </row>
    <row r="9" spans="1:23" ht="12" customHeight="1" thickBot="1" x14ac:dyDescent="0.2">
      <c r="A9" s="51"/>
      <c r="B9" s="40" t="s">
        <v>7</v>
      </c>
      <c r="C9" s="41"/>
      <c r="D9" s="67">
        <v>90873.994399999996</v>
      </c>
      <c r="E9" s="67">
        <v>111739</v>
      </c>
      <c r="F9" s="68">
        <v>81.327015992625704</v>
      </c>
      <c r="G9" s="67">
        <v>92565.7353</v>
      </c>
      <c r="H9" s="68">
        <v>-1.82761028637342</v>
      </c>
      <c r="I9" s="67">
        <v>20355.753499999999</v>
      </c>
      <c r="J9" s="68">
        <v>22.399976620814201</v>
      </c>
      <c r="K9" s="67">
        <v>20945.143199999999</v>
      </c>
      <c r="L9" s="68">
        <v>22.627317907774501</v>
      </c>
      <c r="M9" s="68">
        <v>-2.8139683475642E-2</v>
      </c>
      <c r="N9" s="67">
        <v>2738224.9846999999</v>
      </c>
      <c r="O9" s="67">
        <v>26243668.245099999</v>
      </c>
      <c r="P9" s="67">
        <v>5326</v>
      </c>
      <c r="Q9" s="67">
        <v>5520</v>
      </c>
      <c r="R9" s="68">
        <v>-3.5144927536231898</v>
      </c>
      <c r="S9" s="67">
        <v>17.062334660157699</v>
      </c>
      <c r="T9" s="67">
        <v>17.105991322463801</v>
      </c>
      <c r="U9" s="69">
        <v>-0.255865701708403</v>
      </c>
      <c r="V9" s="54"/>
      <c r="W9" s="54"/>
    </row>
    <row r="10" spans="1:23" ht="14.25" thickBot="1" x14ac:dyDescent="0.2">
      <c r="A10" s="51"/>
      <c r="B10" s="40" t="s">
        <v>8</v>
      </c>
      <c r="C10" s="41"/>
      <c r="D10" s="67">
        <v>159023.76250000001</v>
      </c>
      <c r="E10" s="67">
        <v>165572</v>
      </c>
      <c r="F10" s="68">
        <v>96.045081595921999</v>
      </c>
      <c r="G10" s="67">
        <v>142818.4325</v>
      </c>
      <c r="H10" s="68">
        <v>11.3468056723</v>
      </c>
      <c r="I10" s="67">
        <v>42131.789299999997</v>
      </c>
      <c r="J10" s="68">
        <v>26.494021168691699</v>
      </c>
      <c r="K10" s="67">
        <v>30590.376700000001</v>
      </c>
      <c r="L10" s="68">
        <v>21.419067668313801</v>
      </c>
      <c r="M10" s="68">
        <v>0.37728899886348899</v>
      </c>
      <c r="N10" s="67">
        <v>4343243.3294000002</v>
      </c>
      <c r="O10" s="67">
        <v>39921234.165600002</v>
      </c>
      <c r="P10" s="67">
        <v>89921</v>
      </c>
      <c r="Q10" s="67">
        <v>88914</v>
      </c>
      <c r="R10" s="68">
        <v>1.13255505319747</v>
      </c>
      <c r="S10" s="67">
        <v>1.7684830295481599</v>
      </c>
      <c r="T10" s="67">
        <v>1.8378915288930899</v>
      </c>
      <c r="U10" s="69">
        <v>-3.9247478310641299</v>
      </c>
      <c r="V10" s="54"/>
      <c r="W10" s="54"/>
    </row>
    <row r="11" spans="1:23" ht="14.25" thickBot="1" x14ac:dyDescent="0.2">
      <c r="A11" s="51"/>
      <c r="B11" s="40" t="s">
        <v>9</v>
      </c>
      <c r="C11" s="41"/>
      <c r="D11" s="67">
        <v>59498.2601</v>
      </c>
      <c r="E11" s="67">
        <v>45119</v>
      </c>
      <c r="F11" s="68">
        <v>131.86963385713301</v>
      </c>
      <c r="G11" s="67">
        <v>37921.458700000003</v>
      </c>
      <c r="H11" s="68">
        <v>56.8986588060759</v>
      </c>
      <c r="I11" s="67">
        <v>12708.5525</v>
      </c>
      <c r="J11" s="68">
        <v>21.3595363606271</v>
      </c>
      <c r="K11" s="67">
        <v>6286.3976000000002</v>
      </c>
      <c r="L11" s="68">
        <v>16.577415045481899</v>
      </c>
      <c r="M11" s="68">
        <v>1.0215954046559199</v>
      </c>
      <c r="N11" s="67">
        <v>1573856.351</v>
      </c>
      <c r="O11" s="67">
        <v>16674392.547900001</v>
      </c>
      <c r="P11" s="67">
        <v>3590</v>
      </c>
      <c r="Q11" s="67">
        <v>3507</v>
      </c>
      <c r="R11" s="68">
        <v>2.3666951810664498</v>
      </c>
      <c r="S11" s="67">
        <v>16.573331504178299</v>
      </c>
      <c r="T11" s="67">
        <v>15.7594679783291</v>
      </c>
      <c r="U11" s="69">
        <v>4.9106815104979704</v>
      </c>
      <c r="V11" s="54"/>
      <c r="W11" s="54"/>
    </row>
    <row r="12" spans="1:23" ht="14.25" thickBot="1" x14ac:dyDescent="0.2">
      <c r="A12" s="51"/>
      <c r="B12" s="40" t="s">
        <v>10</v>
      </c>
      <c r="C12" s="41"/>
      <c r="D12" s="67">
        <v>162050.9572</v>
      </c>
      <c r="E12" s="67">
        <v>194730</v>
      </c>
      <c r="F12" s="68">
        <v>83.218280285523605</v>
      </c>
      <c r="G12" s="67">
        <v>128480.0307</v>
      </c>
      <c r="H12" s="68">
        <v>26.129295204161298</v>
      </c>
      <c r="I12" s="67">
        <v>22970.058400000002</v>
      </c>
      <c r="J12" s="68">
        <v>14.1745897691001</v>
      </c>
      <c r="K12" s="67">
        <v>7384.2203</v>
      </c>
      <c r="L12" s="68">
        <v>5.7473681005276998</v>
      </c>
      <c r="M12" s="68">
        <v>2.11069516709841</v>
      </c>
      <c r="N12" s="67">
        <v>4468991.9128</v>
      </c>
      <c r="O12" s="67">
        <v>49358424.260200001</v>
      </c>
      <c r="P12" s="67">
        <v>2096</v>
      </c>
      <c r="Q12" s="67">
        <v>2202</v>
      </c>
      <c r="R12" s="68">
        <v>-4.81380563124433</v>
      </c>
      <c r="S12" s="67">
        <v>77.314387977099202</v>
      </c>
      <c r="T12" s="67">
        <v>68.356823705722107</v>
      </c>
      <c r="U12" s="69">
        <v>11.5858955955655</v>
      </c>
      <c r="V12" s="54"/>
      <c r="W12" s="54"/>
    </row>
    <row r="13" spans="1:23" ht="14.25" thickBot="1" x14ac:dyDescent="0.2">
      <c r="A13" s="51"/>
      <c r="B13" s="40" t="s">
        <v>11</v>
      </c>
      <c r="C13" s="41"/>
      <c r="D13" s="67">
        <v>270603.69549999997</v>
      </c>
      <c r="E13" s="67">
        <v>295438</v>
      </c>
      <c r="F13" s="68">
        <v>91.594072360359903</v>
      </c>
      <c r="G13" s="67">
        <v>252016.68489999999</v>
      </c>
      <c r="H13" s="68">
        <v>7.3753095384836698</v>
      </c>
      <c r="I13" s="67">
        <v>80774.889800000004</v>
      </c>
      <c r="J13" s="68">
        <v>29.849884219338001</v>
      </c>
      <c r="K13" s="67">
        <v>48786.531499999997</v>
      </c>
      <c r="L13" s="68">
        <v>19.358453000585399</v>
      </c>
      <c r="M13" s="68">
        <v>0.65568010917111397</v>
      </c>
      <c r="N13" s="67">
        <v>7806053.7843000004</v>
      </c>
      <c r="O13" s="67">
        <v>78335290.889599994</v>
      </c>
      <c r="P13" s="67">
        <v>10857</v>
      </c>
      <c r="Q13" s="67">
        <v>11096</v>
      </c>
      <c r="R13" s="68">
        <v>-2.1539293439077101</v>
      </c>
      <c r="S13" s="67">
        <v>24.924352537533402</v>
      </c>
      <c r="T13" s="67">
        <v>24.965301622206201</v>
      </c>
      <c r="U13" s="69">
        <v>-0.16429347406776401</v>
      </c>
      <c r="V13" s="54"/>
      <c r="W13" s="54"/>
    </row>
    <row r="14" spans="1:23" ht="14.25" thickBot="1" x14ac:dyDescent="0.2">
      <c r="A14" s="51"/>
      <c r="B14" s="40" t="s">
        <v>12</v>
      </c>
      <c r="C14" s="41"/>
      <c r="D14" s="67">
        <v>170465.78030000001</v>
      </c>
      <c r="E14" s="67">
        <v>135150</v>
      </c>
      <c r="F14" s="68">
        <v>126.130803033666</v>
      </c>
      <c r="G14" s="67">
        <v>125864.85219999999</v>
      </c>
      <c r="H14" s="68">
        <v>35.435570233005897</v>
      </c>
      <c r="I14" s="67">
        <v>14391.918</v>
      </c>
      <c r="J14" s="68">
        <v>8.4427020922744092</v>
      </c>
      <c r="K14" s="67">
        <v>7235.7906000000003</v>
      </c>
      <c r="L14" s="68">
        <v>5.74885718572353</v>
      </c>
      <c r="M14" s="68">
        <v>0.98899039449814896</v>
      </c>
      <c r="N14" s="67">
        <v>4253088.4859999996</v>
      </c>
      <c r="O14" s="67">
        <v>37024196.688199997</v>
      </c>
      <c r="P14" s="67">
        <v>3317</v>
      </c>
      <c r="Q14" s="67">
        <v>3310</v>
      </c>
      <c r="R14" s="68">
        <v>0.211480362537775</v>
      </c>
      <c r="S14" s="67">
        <v>51.391552698221297</v>
      </c>
      <c r="T14" s="67">
        <v>50.716939456193401</v>
      </c>
      <c r="U14" s="69">
        <v>1.3126928582784001</v>
      </c>
      <c r="V14" s="54"/>
      <c r="W14" s="54"/>
    </row>
    <row r="15" spans="1:23" ht="14.25" thickBot="1" x14ac:dyDescent="0.2">
      <c r="A15" s="51"/>
      <c r="B15" s="40" t="s">
        <v>13</v>
      </c>
      <c r="C15" s="41"/>
      <c r="D15" s="67">
        <v>106279.5377</v>
      </c>
      <c r="E15" s="67">
        <v>100249</v>
      </c>
      <c r="F15" s="68">
        <v>106.01555895819401</v>
      </c>
      <c r="G15" s="67">
        <v>98248.6636</v>
      </c>
      <c r="H15" s="68">
        <v>8.1740288424645708</v>
      </c>
      <c r="I15" s="67">
        <v>21347.0393</v>
      </c>
      <c r="J15" s="68">
        <v>20.085747230343902</v>
      </c>
      <c r="K15" s="67">
        <v>9929.7194999999992</v>
      </c>
      <c r="L15" s="68">
        <v>10.106722204819899</v>
      </c>
      <c r="M15" s="68">
        <v>1.14981292271146</v>
      </c>
      <c r="N15" s="67">
        <v>3294709.6261999998</v>
      </c>
      <c r="O15" s="67">
        <v>29116576.922200002</v>
      </c>
      <c r="P15" s="67">
        <v>5022</v>
      </c>
      <c r="Q15" s="67">
        <v>5183</v>
      </c>
      <c r="R15" s="68">
        <v>-3.1063090874011201</v>
      </c>
      <c r="S15" s="67">
        <v>21.1627912584628</v>
      </c>
      <c r="T15" s="67">
        <v>20.6847175959869</v>
      </c>
      <c r="U15" s="69">
        <v>2.2590293342552501</v>
      </c>
      <c r="V15" s="54"/>
      <c r="W15" s="54"/>
    </row>
    <row r="16" spans="1:23" ht="14.25" thickBot="1" x14ac:dyDescent="0.2">
      <c r="A16" s="51"/>
      <c r="B16" s="40" t="s">
        <v>14</v>
      </c>
      <c r="C16" s="41"/>
      <c r="D16" s="67">
        <v>927692.46340000001</v>
      </c>
      <c r="E16" s="67">
        <v>1087664</v>
      </c>
      <c r="F16" s="68">
        <v>85.292191651098094</v>
      </c>
      <c r="G16" s="67">
        <v>848913.61899999995</v>
      </c>
      <c r="H16" s="68">
        <v>9.2799600144004799</v>
      </c>
      <c r="I16" s="67">
        <v>10332.1255</v>
      </c>
      <c r="J16" s="68">
        <v>1.1137446845404699</v>
      </c>
      <c r="K16" s="67">
        <v>46992.705300000001</v>
      </c>
      <c r="L16" s="68">
        <v>5.53562862560225</v>
      </c>
      <c r="M16" s="68">
        <v>-0.78013341785623902</v>
      </c>
      <c r="N16" s="67">
        <v>23346994.321800001</v>
      </c>
      <c r="O16" s="67">
        <v>210238132.866</v>
      </c>
      <c r="P16" s="67">
        <v>68811</v>
      </c>
      <c r="Q16" s="67">
        <v>66813</v>
      </c>
      <c r="R16" s="68">
        <v>2.9904359929953799</v>
      </c>
      <c r="S16" s="67">
        <v>13.4817465724957</v>
      </c>
      <c r="T16" s="67">
        <v>13.944385294778</v>
      </c>
      <c r="U16" s="69">
        <v>-3.4315933754913002</v>
      </c>
      <c r="V16" s="54"/>
      <c r="W16" s="54"/>
    </row>
    <row r="17" spans="1:23" ht="12" thickBot="1" x14ac:dyDescent="0.2">
      <c r="A17" s="51"/>
      <c r="B17" s="40" t="s">
        <v>15</v>
      </c>
      <c r="C17" s="41"/>
      <c r="D17" s="67">
        <v>461780.4265</v>
      </c>
      <c r="E17" s="67">
        <v>550692</v>
      </c>
      <c r="F17" s="68">
        <v>83.854573246024998</v>
      </c>
      <c r="G17" s="67">
        <v>1251212.4537</v>
      </c>
      <c r="H17" s="68">
        <v>-63.093363949946799</v>
      </c>
      <c r="I17" s="67">
        <v>55493.723299999998</v>
      </c>
      <c r="J17" s="68">
        <v>12.0173398687785</v>
      </c>
      <c r="K17" s="67">
        <v>41005.107100000001</v>
      </c>
      <c r="L17" s="68">
        <v>3.2772297765053802</v>
      </c>
      <c r="M17" s="68">
        <v>0.35333687007977599</v>
      </c>
      <c r="N17" s="67">
        <v>15399051.5396</v>
      </c>
      <c r="O17" s="67">
        <v>205910492.2809</v>
      </c>
      <c r="P17" s="67">
        <v>13117</v>
      </c>
      <c r="Q17" s="67">
        <v>12821</v>
      </c>
      <c r="R17" s="68">
        <v>2.3087122689337898</v>
      </c>
      <c r="S17" s="67">
        <v>35.204728710833301</v>
      </c>
      <c r="T17" s="67">
        <v>33.698410599797199</v>
      </c>
      <c r="U17" s="69">
        <v>4.2787380167271101</v>
      </c>
      <c r="V17" s="53"/>
      <c r="W17" s="53"/>
    </row>
    <row r="18" spans="1:23" ht="12" thickBot="1" x14ac:dyDescent="0.2">
      <c r="A18" s="51"/>
      <c r="B18" s="40" t="s">
        <v>16</v>
      </c>
      <c r="C18" s="41"/>
      <c r="D18" s="67">
        <v>1640812.6339</v>
      </c>
      <c r="E18" s="67">
        <v>1807870</v>
      </c>
      <c r="F18" s="68">
        <v>90.759437011510798</v>
      </c>
      <c r="G18" s="67">
        <v>1467001.6285999999</v>
      </c>
      <c r="H18" s="68">
        <v>11.8480444678083</v>
      </c>
      <c r="I18" s="67">
        <v>254602.0791</v>
      </c>
      <c r="J18" s="68">
        <v>15.5168282983563</v>
      </c>
      <c r="K18" s="67">
        <v>133831.36900000001</v>
      </c>
      <c r="L18" s="68">
        <v>9.1227825784841805</v>
      </c>
      <c r="M18" s="68">
        <v>0.90240958455711495</v>
      </c>
      <c r="N18" s="67">
        <v>44842689.629000001</v>
      </c>
      <c r="O18" s="67">
        <v>507347448.40009999</v>
      </c>
      <c r="P18" s="67">
        <v>88347</v>
      </c>
      <c r="Q18" s="67">
        <v>88737</v>
      </c>
      <c r="R18" s="68">
        <v>-0.43950099732919001</v>
      </c>
      <c r="S18" s="67">
        <v>18.5723639048298</v>
      </c>
      <c r="T18" s="67">
        <v>18.497068973483401</v>
      </c>
      <c r="U18" s="69">
        <v>0.40541382740619603</v>
      </c>
      <c r="V18" s="53"/>
      <c r="W18" s="53"/>
    </row>
    <row r="19" spans="1:23" ht="12" thickBot="1" x14ac:dyDescent="0.2">
      <c r="A19" s="51"/>
      <c r="B19" s="40" t="s">
        <v>17</v>
      </c>
      <c r="C19" s="41"/>
      <c r="D19" s="67">
        <v>641066.06359999999</v>
      </c>
      <c r="E19" s="67">
        <v>699509</v>
      </c>
      <c r="F19" s="68">
        <v>91.645148754340497</v>
      </c>
      <c r="G19" s="67">
        <v>428049.50319999998</v>
      </c>
      <c r="H19" s="68">
        <v>49.7644685503749</v>
      </c>
      <c r="I19" s="67">
        <v>39685.264199999998</v>
      </c>
      <c r="J19" s="68">
        <v>6.1905108464393797</v>
      </c>
      <c r="K19" s="67">
        <v>35534.580499999996</v>
      </c>
      <c r="L19" s="68">
        <v>8.30151191260628</v>
      </c>
      <c r="M19" s="68">
        <v>0.11680688618232</v>
      </c>
      <c r="N19" s="67">
        <v>12145812.285399999</v>
      </c>
      <c r="O19" s="67">
        <v>160883214.75819999</v>
      </c>
      <c r="P19" s="67">
        <v>10885</v>
      </c>
      <c r="Q19" s="67">
        <v>9637</v>
      </c>
      <c r="R19" s="68">
        <v>12.950088201722499</v>
      </c>
      <c r="S19" s="67">
        <v>58.894447735415703</v>
      </c>
      <c r="T19" s="67">
        <v>41.198822849434499</v>
      </c>
      <c r="U19" s="69">
        <v>30.0463380953653</v>
      </c>
      <c r="V19" s="53"/>
      <c r="W19" s="53"/>
    </row>
    <row r="20" spans="1:23" ht="12" thickBot="1" x14ac:dyDescent="0.2">
      <c r="A20" s="51"/>
      <c r="B20" s="40" t="s">
        <v>18</v>
      </c>
      <c r="C20" s="41"/>
      <c r="D20" s="67">
        <v>827477.61609999998</v>
      </c>
      <c r="E20" s="67">
        <v>884318</v>
      </c>
      <c r="F20" s="68">
        <v>93.572404508332994</v>
      </c>
      <c r="G20" s="67">
        <v>775350.26729999995</v>
      </c>
      <c r="H20" s="68">
        <v>6.7230709781687299</v>
      </c>
      <c r="I20" s="67">
        <v>66192.328999999998</v>
      </c>
      <c r="J20" s="68">
        <v>7.9992893719557401</v>
      </c>
      <c r="K20" s="67">
        <v>36516.108699999997</v>
      </c>
      <c r="L20" s="68">
        <v>4.7096274084176102</v>
      </c>
      <c r="M20" s="68">
        <v>0.81268846425577701</v>
      </c>
      <c r="N20" s="67">
        <v>21591536.1325</v>
      </c>
      <c r="O20" s="67">
        <v>234337289.8752</v>
      </c>
      <c r="P20" s="67">
        <v>38813</v>
      </c>
      <c r="Q20" s="67">
        <v>38902</v>
      </c>
      <c r="R20" s="68">
        <v>-0.22878001131046999</v>
      </c>
      <c r="S20" s="67">
        <v>21.3195995182027</v>
      </c>
      <c r="T20" s="67">
        <v>21.1763203639916</v>
      </c>
      <c r="U20" s="69">
        <v>0.67205368510213004</v>
      </c>
      <c r="V20" s="53"/>
      <c r="W20" s="53"/>
    </row>
    <row r="21" spans="1:23" ht="12" thickBot="1" x14ac:dyDescent="0.2">
      <c r="A21" s="51"/>
      <c r="B21" s="40" t="s">
        <v>19</v>
      </c>
      <c r="C21" s="41"/>
      <c r="D21" s="67">
        <v>325323.50180000003</v>
      </c>
      <c r="E21" s="67">
        <v>385791</v>
      </c>
      <c r="F21" s="68">
        <v>84.326358520546094</v>
      </c>
      <c r="G21" s="67">
        <v>356414.50429999997</v>
      </c>
      <c r="H21" s="68">
        <v>-8.7232708335096998</v>
      </c>
      <c r="I21" s="67">
        <v>30541.27</v>
      </c>
      <c r="J21" s="68">
        <v>9.3879691540932502</v>
      </c>
      <c r="K21" s="67">
        <v>13814.8567</v>
      </c>
      <c r="L21" s="68">
        <v>3.8760646756316599</v>
      </c>
      <c r="M21" s="68">
        <v>1.2107554687845601</v>
      </c>
      <c r="N21" s="67">
        <v>8395483.8201000001</v>
      </c>
      <c r="O21" s="67">
        <v>93767971.099299997</v>
      </c>
      <c r="P21" s="67">
        <v>31039</v>
      </c>
      <c r="Q21" s="67">
        <v>31337</v>
      </c>
      <c r="R21" s="68">
        <v>-0.95095254810607699</v>
      </c>
      <c r="S21" s="67">
        <v>10.481120583781699</v>
      </c>
      <c r="T21" s="67">
        <v>10.930764023359</v>
      </c>
      <c r="U21" s="69">
        <v>-4.2900321199724099</v>
      </c>
      <c r="V21" s="53"/>
      <c r="W21" s="53"/>
    </row>
    <row r="22" spans="1:23" ht="12" thickBot="1" x14ac:dyDescent="0.2">
      <c r="A22" s="51"/>
      <c r="B22" s="40" t="s">
        <v>20</v>
      </c>
      <c r="C22" s="41"/>
      <c r="D22" s="67">
        <v>1244831.5603</v>
      </c>
      <c r="E22" s="67">
        <v>1372445</v>
      </c>
      <c r="F22" s="68">
        <v>90.701744718367607</v>
      </c>
      <c r="G22" s="67">
        <v>1107923.2635999999</v>
      </c>
      <c r="H22" s="68">
        <v>12.3572002861589</v>
      </c>
      <c r="I22" s="67">
        <v>145640.94349999999</v>
      </c>
      <c r="J22" s="68">
        <v>11.6996506310381</v>
      </c>
      <c r="K22" s="67">
        <v>124580.05869999999</v>
      </c>
      <c r="L22" s="68">
        <v>11.244466362697301</v>
      </c>
      <c r="M22" s="68">
        <v>0.169055023892038</v>
      </c>
      <c r="N22" s="67">
        <v>29903943.342599999</v>
      </c>
      <c r="O22" s="67">
        <v>284677082.37690002</v>
      </c>
      <c r="P22" s="67">
        <v>78451</v>
      </c>
      <c r="Q22" s="67">
        <v>77282</v>
      </c>
      <c r="R22" s="68">
        <v>1.5126420123702899</v>
      </c>
      <c r="S22" s="67">
        <v>15.867631519037401</v>
      </c>
      <c r="T22" s="67">
        <v>16.150501639450301</v>
      </c>
      <c r="U22" s="69">
        <v>-1.78268647134632</v>
      </c>
      <c r="V22" s="53"/>
      <c r="W22" s="53"/>
    </row>
    <row r="23" spans="1:23" ht="12" thickBot="1" x14ac:dyDescent="0.2">
      <c r="A23" s="51"/>
      <c r="B23" s="40" t="s">
        <v>21</v>
      </c>
      <c r="C23" s="41"/>
      <c r="D23" s="67">
        <v>2372417.9172</v>
      </c>
      <c r="E23" s="67">
        <v>2641855</v>
      </c>
      <c r="F23" s="68">
        <v>89.801216084909996</v>
      </c>
      <c r="G23" s="67">
        <v>2275682.7431999999</v>
      </c>
      <c r="H23" s="68">
        <v>4.2508198600642402</v>
      </c>
      <c r="I23" s="67">
        <v>248274.5987</v>
      </c>
      <c r="J23" s="68">
        <v>10.4650448346395</v>
      </c>
      <c r="K23" s="67">
        <v>142909.08369999999</v>
      </c>
      <c r="L23" s="68">
        <v>6.2798333435110303</v>
      </c>
      <c r="M23" s="68">
        <v>0.73729053655670496</v>
      </c>
      <c r="N23" s="67">
        <v>63878194.526799999</v>
      </c>
      <c r="O23" s="67">
        <v>588569177.37380004</v>
      </c>
      <c r="P23" s="67">
        <v>83378</v>
      </c>
      <c r="Q23" s="67">
        <v>83827</v>
      </c>
      <c r="R23" s="68">
        <v>-0.53562694597205596</v>
      </c>
      <c r="S23" s="67">
        <v>28.453763789009098</v>
      </c>
      <c r="T23" s="67">
        <v>28.482040863922101</v>
      </c>
      <c r="U23" s="69">
        <v>-9.9379031620264999E-2</v>
      </c>
      <c r="V23" s="53"/>
      <c r="W23" s="53"/>
    </row>
    <row r="24" spans="1:23" ht="12" thickBot="1" x14ac:dyDescent="0.2">
      <c r="A24" s="51"/>
      <c r="B24" s="40" t="s">
        <v>22</v>
      </c>
      <c r="C24" s="41"/>
      <c r="D24" s="67">
        <v>252037.70759999999</v>
      </c>
      <c r="E24" s="67">
        <v>334415</v>
      </c>
      <c r="F24" s="68">
        <v>75.366747185383403</v>
      </c>
      <c r="G24" s="67">
        <v>281253.46159999998</v>
      </c>
      <c r="H24" s="68">
        <v>-10.387695793608</v>
      </c>
      <c r="I24" s="67">
        <v>50517.128700000001</v>
      </c>
      <c r="J24" s="68">
        <v>20.0434804700628</v>
      </c>
      <c r="K24" s="67">
        <v>44408.604200000002</v>
      </c>
      <c r="L24" s="68">
        <v>15.789531601626299</v>
      </c>
      <c r="M24" s="68">
        <v>0.13755272452359599</v>
      </c>
      <c r="N24" s="67">
        <v>6595704.4334000004</v>
      </c>
      <c r="O24" s="67">
        <v>64526102.657499999</v>
      </c>
      <c r="P24" s="67">
        <v>27437</v>
      </c>
      <c r="Q24" s="67">
        <v>27100</v>
      </c>
      <c r="R24" s="68">
        <v>1.2435424354243501</v>
      </c>
      <c r="S24" s="67">
        <v>9.1860519590334206</v>
      </c>
      <c r="T24" s="67">
        <v>9.1769484907749099</v>
      </c>
      <c r="U24" s="69">
        <v>9.9100988097091003E-2</v>
      </c>
      <c r="V24" s="53"/>
      <c r="W24" s="53"/>
    </row>
    <row r="25" spans="1:23" ht="12" thickBot="1" x14ac:dyDescent="0.2">
      <c r="A25" s="51"/>
      <c r="B25" s="40" t="s">
        <v>23</v>
      </c>
      <c r="C25" s="41"/>
      <c r="D25" s="67">
        <v>223709.685</v>
      </c>
      <c r="E25" s="67">
        <v>242399</v>
      </c>
      <c r="F25" s="68">
        <v>92.289854743625199</v>
      </c>
      <c r="G25" s="67">
        <v>218595.87789999999</v>
      </c>
      <c r="H25" s="68">
        <v>2.3393886239425798</v>
      </c>
      <c r="I25" s="67">
        <v>19073.356400000001</v>
      </c>
      <c r="J25" s="68">
        <v>8.5259412885946393</v>
      </c>
      <c r="K25" s="67">
        <v>24453.4385</v>
      </c>
      <c r="L25" s="68">
        <v>11.1865963507265</v>
      </c>
      <c r="M25" s="68">
        <v>-0.22001331632768101</v>
      </c>
      <c r="N25" s="67">
        <v>5568249.9502999997</v>
      </c>
      <c r="O25" s="67">
        <v>62594135.284100004</v>
      </c>
      <c r="P25" s="67">
        <v>19020</v>
      </c>
      <c r="Q25" s="67">
        <v>18600</v>
      </c>
      <c r="R25" s="68">
        <v>2.25806451612902</v>
      </c>
      <c r="S25" s="67">
        <v>11.761813091482599</v>
      </c>
      <c r="T25" s="67">
        <v>11.7401665645161</v>
      </c>
      <c r="U25" s="69">
        <v>0.184040732480234</v>
      </c>
      <c r="V25" s="53"/>
      <c r="W25" s="53"/>
    </row>
    <row r="26" spans="1:23" ht="12" thickBot="1" x14ac:dyDescent="0.2">
      <c r="A26" s="51"/>
      <c r="B26" s="40" t="s">
        <v>24</v>
      </c>
      <c r="C26" s="41"/>
      <c r="D26" s="67">
        <v>597502.11670000001</v>
      </c>
      <c r="E26" s="67">
        <v>635401</v>
      </c>
      <c r="F26" s="68">
        <v>94.035438518353004</v>
      </c>
      <c r="G26" s="67">
        <v>509275.87099999998</v>
      </c>
      <c r="H26" s="68">
        <v>17.323861334086299</v>
      </c>
      <c r="I26" s="67">
        <v>137640.2403</v>
      </c>
      <c r="J26" s="68">
        <v>23.0359418741788</v>
      </c>
      <c r="K26" s="67">
        <v>101607.15670000001</v>
      </c>
      <c r="L26" s="68">
        <v>19.951299970384799</v>
      </c>
      <c r="M26" s="68">
        <v>0.35463135442702498</v>
      </c>
      <c r="N26" s="67">
        <v>14277837.9482</v>
      </c>
      <c r="O26" s="67">
        <v>134248087.66</v>
      </c>
      <c r="P26" s="67">
        <v>44301</v>
      </c>
      <c r="Q26" s="67">
        <v>43212</v>
      </c>
      <c r="R26" s="68">
        <v>2.5201332963065801</v>
      </c>
      <c r="S26" s="67">
        <v>13.4873279767951</v>
      </c>
      <c r="T26" s="67">
        <v>14.4656368717023</v>
      </c>
      <c r="U26" s="69">
        <v>-7.2535412246990196</v>
      </c>
      <c r="V26" s="53"/>
      <c r="W26" s="53"/>
    </row>
    <row r="27" spans="1:23" ht="12" thickBot="1" x14ac:dyDescent="0.2">
      <c r="A27" s="51"/>
      <c r="B27" s="40" t="s">
        <v>25</v>
      </c>
      <c r="C27" s="41"/>
      <c r="D27" s="67">
        <v>223012.80189999999</v>
      </c>
      <c r="E27" s="67">
        <v>264277</v>
      </c>
      <c r="F27" s="68">
        <v>84.386004797995994</v>
      </c>
      <c r="G27" s="67">
        <v>219707.15590000001</v>
      </c>
      <c r="H27" s="68">
        <v>1.5045691099403899</v>
      </c>
      <c r="I27" s="67">
        <v>75260.4905</v>
      </c>
      <c r="J27" s="68">
        <v>33.747161534586297</v>
      </c>
      <c r="K27" s="67">
        <v>62221.903299999998</v>
      </c>
      <c r="L27" s="68">
        <v>28.3203808474588</v>
      </c>
      <c r="M27" s="68">
        <v>0.20954979691211101</v>
      </c>
      <c r="N27" s="67">
        <v>6068637.1825999999</v>
      </c>
      <c r="O27" s="67">
        <v>56625353.196400002</v>
      </c>
      <c r="P27" s="67">
        <v>31768</v>
      </c>
      <c r="Q27" s="67">
        <v>31957</v>
      </c>
      <c r="R27" s="68">
        <v>-0.59141972024908696</v>
      </c>
      <c r="S27" s="67">
        <v>7.0200453884411997</v>
      </c>
      <c r="T27" s="67">
        <v>6.9699553775385699</v>
      </c>
      <c r="U27" s="69">
        <v>0.71352830545949097</v>
      </c>
      <c r="V27" s="53"/>
      <c r="W27" s="53"/>
    </row>
    <row r="28" spans="1:23" ht="12" thickBot="1" x14ac:dyDescent="0.2">
      <c r="A28" s="51"/>
      <c r="B28" s="40" t="s">
        <v>26</v>
      </c>
      <c r="C28" s="41"/>
      <c r="D28" s="67">
        <v>774584.73560000001</v>
      </c>
      <c r="E28" s="67">
        <v>1006067</v>
      </c>
      <c r="F28" s="68">
        <v>76.991366936794506</v>
      </c>
      <c r="G28" s="67">
        <v>835609.45030000003</v>
      </c>
      <c r="H28" s="68">
        <v>-7.30301873418151</v>
      </c>
      <c r="I28" s="67">
        <v>38993.176099999997</v>
      </c>
      <c r="J28" s="68">
        <v>5.03407494465994</v>
      </c>
      <c r="K28" s="67">
        <v>46935.076500000003</v>
      </c>
      <c r="L28" s="68">
        <v>5.6168676028196396</v>
      </c>
      <c r="M28" s="68">
        <v>-0.16921034314283101</v>
      </c>
      <c r="N28" s="67">
        <v>18927125.3222</v>
      </c>
      <c r="O28" s="67">
        <v>190627254.51769999</v>
      </c>
      <c r="P28" s="67">
        <v>45865</v>
      </c>
      <c r="Q28" s="67">
        <v>45603</v>
      </c>
      <c r="R28" s="68">
        <v>0.57452360590311002</v>
      </c>
      <c r="S28" s="67">
        <v>16.888362271884901</v>
      </c>
      <c r="T28" s="67">
        <v>16.999273793390799</v>
      </c>
      <c r="U28" s="69">
        <v>-0.65673343406749296</v>
      </c>
      <c r="V28" s="53"/>
      <c r="W28" s="53"/>
    </row>
    <row r="29" spans="1:23" ht="12" thickBot="1" x14ac:dyDescent="0.2">
      <c r="A29" s="51"/>
      <c r="B29" s="40" t="s">
        <v>27</v>
      </c>
      <c r="C29" s="41"/>
      <c r="D29" s="67">
        <v>518788.1728</v>
      </c>
      <c r="E29" s="67">
        <v>646381</v>
      </c>
      <c r="F29" s="68">
        <v>80.260430427255798</v>
      </c>
      <c r="G29" s="67">
        <v>542588.11360000004</v>
      </c>
      <c r="H29" s="68">
        <v>-4.3863734209160201</v>
      </c>
      <c r="I29" s="67">
        <v>82078.857099999994</v>
      </c>
      <c r="J29" s="68">
        <v>15.821266058747</v>
      </c>
      <c r="K29" s="67">
        <v>82592.529500000004</v>
      </c>
      <c r="L29" s="68">
        <v>15.2219570296167</v>
      </c>
      <c r="M29" s="68">
        <v>-6.2193566792259998E-3</v>
      </c>
      <c r="N29" s="67">
        <v>11544744.978800001</v>
      </c>
      <c r="O29" s="67">
        <v>135644567.8434</v>
      </c>
      <c r="P29" s="67">
        <v>89407</v>
      </c>
      <c r="Q29" s="67">
        <v>88761</v>
      </c>
      <c r="R29" s="68">
        <v>0.72779711810366798</v>
      </c>
      <c r="S29" s="67">
        <v>5.8025453577460402</v>
      </c>
      <c r="T29" s="67">
        <v>5.8508770349590504</v>
      </c>
      <c r="U29" s="69">
        <v>-0.83293924016449905</v>
      </c>
      <c r="V29" s="53"/>
      <c r="W29" s="53"/>
    </row>
    <row r="30" spans="1:23" ht="12" thickBot="1" x14ac:dyDescent="0.2">
      <c r="A30" s="51"/>
      <c r="B30" s="40" t="s">
        <v>28</v>
      </c>
      <c r="C30" s="41"/>
      <c r="D30" s="67">
        <v>1079301.4128</v>
      </c>
      <c r="E30" s="67">
        <v>1296342</v>
      </c>
      <c r="F30" s="68">
        <v>83.257459281578505</v>
      </c>
      <c r="G30" s="67">
        <v>969313.10479999997</v>
      </c>
      <c r="H30" s="68">
        <v>11.347036107872899</v>
      </c>
      <c r="I30" s="67">
        <v>167389.39170000001</v>
      </c>
      <c r="J30" s="68">
        <v>15.5090496236586</v>
      </c>
      <c r="K30" s="67">
        <v>161431.22349999999</v>
      </c>
      <c r="L30" s="68">
        <v>16.654187661406699</v>
      </c>
      <c r="M30" s="68">
        <v>3.6908400189385002E-2</v>
      </c>
      <c r="N30" s="67">
        <v>26988956.588799998</v>
      </c>
      <c r="O30" s="67">
        <v>251652347.1381</v>
      </c>
      <c r="P30" s="67">
        <v>69541</v>
      </c>
      <c r="Q30" s="67">
        <v>68188</v>
      </c>
      <c r="R30" s="68">
        <v>1.9842200973778401</v>
      </c>
      <c r="S30" s="67">
        <v>15.5203608346156</v>
      </c>
      <c r="T30" s="67">
        <v>15.3043608259518</v>
      </c>
      <c r="U30" s="69">
        <v>1.3917202761292899</v>
      </c>
      <c r="V30" s="53"/>
      <c r="W30" s="53"/>
    </row>
    <row r="31" spans="1:23" ht="12" thickBot="1" x14ac:dyDescent="0.2">
      <c r="A31" s="51"/>
      <c r="B31" s="40" t="s">
        <v>29</v>
      </c>
      <c r="C31" s="41"/>
      <c r="D31" s="67">
        <v>641424.52009999997</v>
      </c>
      <c r="E31" s="67">
        <v>842809</v>
      </c>
      <c r="F31" s="68">
        <v>76.105561295619793</v>
      </c>
      <c r="G31" s="67">
        <v>671783.20290000003</v>
      </c>
      <c r="H31" s="68">
        <v>-4.5191190653391704</v>
      </c>
      <c r="I31" s="67">
        <v>26344.651099999999</v>
      </c>
      <c r="J31" s="68">
        <v>4.1072098546985396</v>
      </c>
      <c r="K31" s="67">
        <v>44966.200700000001</v>
      </c>
      <c r="L31" s="68">
        <v>6.6935583542260098</v>
      </c>
      <c r="M31" s="68">
        <v>-0.41412325947297601</v>
      </c>
      <c r="N31" s="67">
        <v>17801624.734499998</v>
      </c>
      <c r="O31" s="67">
        <v>215258557.2615</v>
      </c>
      <c r="P31" s="67">
        <v>27476</v>
      </c>
      <c r="Q31" s="67">
        <v>28675</v>
      </c>
      <c r="R31" s="68">
        <v>-4.1813426329555297</v>
      </c>
      <c r="S31" s="67">
        <v>23.344901736060599</v>
      </c>
      <c r="T31" s="67">
        <v>23.397388687009599</v>
      </c>
      <c r="U31" s="69">
        <v>-0.22483260603300001</v>
      </c>
      <c r="V31" s="53"/>
      <c r="W31" s="53"/>
    </row>
    <row r="32" spans="1:23" ht="12" thickBot="1" x14ac:dyDescent="0.2">
      <c r="A32" s="51"/>
      <c r="B32" s="40" t="s">
        <v>30</v>
      </c>
      <c r="C32" s="41"/>
      <c r="D32" s="67">
        <v>119410.16929999999</v>
      </c>
      <c r="E32" s="67">
        <v>148278</v>
      </c>
      <c r="F32" s="68">
        <v>80.531278611796793</v>
      </c>
      <c r="G32" s="67">
        <v>123248.326</v>
      </c>
      <c r="H32" s="68">
        <v>-3.1141653802259399</v>
      </c>
      <c r="I32" s="67">
        <v>33364.516199999998</v>
      </c>
      <c r="J32" s="68">
        <v>27.941101160468801</v>
      </c>
      <c r="K32" s="67">
        <v>31448.770499999999</v>
      </c>
      <c r="L32" s="68">
        <v>25.516590383548099</v>
      </c>
      <c r="M32" s="68">
        <v>6.0916394171911997E-2</v>
      </c>
      <c r="N32" s="67">
        <v>3082926.3347999998</v>
      </c>
      <c r="O32" s="67">
        <v>33012036.381700002</v>
      </c>
      <c r="P32" s="67">
        <v>25116</v>
      </c>
      <c r="Q32" s="67">
        <v>24803</v>
      </c>
      <c r="R32" s="68">
        <v>1.26194411966294</v>
      </c>
      <c r="S32" s="67">
        <v>4.7543466037585604</v>
      </c>
      <c r="T32" s="67">
        <v>4.7291475950489898</v>
      </c>
      <c r="U32" s="69">
        <v>0.53002043834273704</v>
      </c>
      <c r="V32" s="53"/>
      <c r="W32" s="53"/>
    </row>
    <row r="33" spans="1:23" ht="12" thickBot="1" x14ac:dyDescent="0.2">
      <c r="A33" s="51"/>
      <c r="B33" s="40" t="s">
        <v>31</v>
      </c>
      <c r="C33" s="41"/>
      <c r="D33" s="67">
        <v>6.5811999999999999</v>
      </c>
      <c r="E33" s="70"/>
      <c r="F33" s="70"/>
      <c r="G33" s="67">
        <v>45.992100000000001</v>
      </c>
      <c r="H33" s="68">
        <v>-85.6905859919421</v>
      </c>
      <c r="I33" s="67">
        <v>-0.15060000000000001</v>
      </c>
      <c r="J33" s="68">
        <v>-2.28833647359144</v>
      </c>
      <c r="K33" s="67">
        <v>-22.258400000000002</v>
      </c>
      <c r="L33" s="68">
        <v>-48.396137597543898</v>
      </c>
      <c r="M33" s="68">
        <v>-0.99323401502354203</v>
      </c>
      <c r="N33" s="67">
        <v>25.470099999999999</v>
      </c>
      <c r="O33" s="67">
        <v>4859.6175999999996</v>
      </c>
      <c r="P33" s="67">
        <v>1</v>
      </c>
      <c r="Q33" s="70"/>
      <c r="R33" s="70"/>
      <c r="S33" s="67">
        <v>6.5811999999999999</v>
      </c>
      <c r="T33" s="70"/>
      <c r="U33" s="71"/>
      <c r="V33" s="53"/>
      <c r="W33" s="53"/>
    </row>
    <row r="34" spans="1:23" ht="12" thickBot="1" x14ac:dyDescent="0.2">
      <c r="A34" s="51"/>
      <c r="B34" s="40" t="s">
        <v>36</v>
      </c>
      <c r="C34" s="41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67">
        <v>1</v>
      </c>
      <c r="O34" s="67">
        <v>10</v>
      </c>
      <c r="P34" s="70"/>
      <c r="Q34" s="70"/>
      <c r="R34" s="70"/>
      <c r="S34" s="70"/>
      <c r="T34" s="70"/>
      <c r="U34" s="71"/>
      <c r="V34" s="53"/>
      <c r="W34" s="53"/>
    </row>
    <row r="35" spans="1:23" ht="12" thickBot="1" x14ac:dyDescent="0.2">
      <c r="A35" s="51"/>
      <c r="B35" s="40" t="s">
        <v>32</v>
      </c>
      <c r="C35" s="41"/>
      <c r="D35" s="67">
        <v>111926.6525</v>
      </c>
      <c r="E35" s="67">
        <v>156833</v>
      </c>
      <c r="F35" s="68">
        <v>71.366773893249501</v>
      </c>
      <c r="G35" s="67">
        <v>136752.07639999999</v>
      </c>
      <c r="H35" s="68">
        <v>-18.1535992385122</v>
      </c>
      <c r="I35" s="67">
        <v>19978.375499999998</v>
      </c>
      <c r="J35" s="68">
        <v>17.849524714410599</v>
      </c>
      <c r="K35" s="67">
        <v>14629.4305</v>
      </c>
      <c r="L35" s="68">
        <v>10.697775774320901</v>
      </c>
      <c r="M35" s="68">
        <v>0.36562906532827799</v>
      </c>
      <c r="N35" s="67">
        <v>3453399.1085999999</v>
      </c>
      <c r="O35" s="67">
        <v>34659168.091300003</v>
      </c>
      <c r="P35" s="67">
        <v>8577</v>
      </c>
      <c r="Q35" s="67">
        <v>8519</v>
      </c>
      <c r="R35" s="68">
        <v>0.68083108346050902</v>
      </c>
      <c r="S35" s="67">
        <v>13.0496272006529</v>
      </c>
      <c r="T35" s="67">
        <v>13.410545275267101</v>
      </c>
      <c r="U35" s="69">
        <v>-2.7657347529137399</v>
      </c>
      <c r="V35" s="53"/>
      <c r="W35" s="53"/>
    </row>
    <row r="36" spans="1:23" ht="12" customHeight="1" thickBot="1" x14ac:dyDescent="0.2">
      <c r="A36" s="51"/>
      <c r="B36" s="40" t="s">
        <v>37</v>
      </c>
      <c r="C36" s="41"/>
      <c r="D36" s="70"/>
      <c r="E36" s="67">
        <v>437718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  <c r="V36" s="53"/>
      <c r="W36" s="53"/>
    </row>
    <row r="37" spans="1:23" ht="12" thickBot="1" x14ac:dyDescent="0.2">
      <c r="A37" s="51"/>
      <c r="B37" s="40" t="s">
        <v>38</v>
      </c>
      <c r="C37" s="41"/>
      <c r="D37" s="70"/>
      <c r="E37" s="67">
        <v>634027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  <c r="V37" s="53"/>
      <c r="W37" s="53"/>
    </row>
    <row r="38" spans="1:23" ht="12" thickBot="1" x14ac:dyDescent="0.2">
      <c r="A38" s="51"/>
      <c r="B38" s="40" t="s">
        <v>39</v>
      </c>
      <c r="C38" s="41"/>
      <c r="D38" s="70"/>
      <c r="E38" s="67">
        <v>364248</v>
      </c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1"/>
      <c r="V38" s="53"/>
      <c r="W38" s="53"/>
    </row>
    <row r="39" spans="1:23" ht="12" customHeight="1" thickBot="1" x14ac:dyDescent="0.2">
      <c r="A39" s="51"/>
      <c r="B39" s="40" t="s">
        <v>33</v>
      </c>
      <c r="C39" s="41"/>
      <c r="D39" s="67">
        <v>224316.15349999999</v>
      </c>
      <c r="E39" s="67">
        <v>303031</v>
      </c>
      <c r="F39" s="68">
        <v>74.024160399431096</v>
      </c>
      <c r="G39" s="67">
        <v>315747.86229999998</v>
      </c>
      <c r="H39" s="68">
        <v>-28.9571901244191</v>
      </c>
      <c r="I39" s="67">
        <v>12758.666300000001</v>
      </c>
      <c r="J39" s="68">
        <v>5.6878054036353696</v>
      </c>
      <c r="K39" s="67">
        <v>17897.8773</v>
      </c>
      <c r="L39" s="68">
        <v>5.6684080676355499</v>
      </c>
      <c r="M39" s="68">
        <v>-0.28714081082676801</v>
      </c>
      <c r="N39" s="67">
        <v>5704473.3536</v>
      </c>
      <c r="O39" s="67">
        <v>58442700.069600001</v>
      </c>
      <c r="P39" s="67">
        <v>323</v>
      </c>
      <c r="Q39" s="67">
        <v>320</v>
      </c>
      <c r="R39" s="68">
        <v>0.93749999999999101</v>
      </c>
      <c r="S39" s="67">
        <v>694.47725541795705</v>
      </c>
      <c r="T39" s="67">
        <v>643.52564500000005</v>
      </c>
      <c r="U39" s="69">
        <v>7.3366852579344197</v>
      </c>
      <c r="V39" s="53"/>
      <c r="W39" s="53"/>
    </row>
    <row r="40" spans="1:23" ht="12" thickBot="1" x14ac:dyDescent="0.2">
      <c r="A40" s="51"/>
      <c r="B40" s="40" t="s">
        <v>34</v>
      </c>
      <c r="C40" s="41"/>
      <c r="D40" s="67">
        <v>601274.02789999999</v>
      </c>
      <c r="E40" s="67">
        <v>320971</v>
      </c>
      <c r="F40" s="68">
        <v>187.32970514470199</v>
      </c>
      <c r="G40" s="67">
        <v>371142.63319999998</v>
      </c>
      <c r="H40" s="68">
        <v>62.006186871015601</v>
      </c>
      <c r="I40" s="67">
        <v>29269.628499999999</v>
      </c>
      <c r="J40" s="68">
        <v>4.8679349417813098</v>
      </c>
      <c r="K40" s="67">
        <v>20391.205399999999</v>
      </c>
      <c r="L40" s="68">
        <v>5.4941695121863496</v>
      </c>
      <c r="M40" s="68">
        <v>0.43540452493308701</v>
      </c>
      <c r="N40" s="67">
        <v>13158734.4101</v>
      </c>
      <c r="O40" s="67">
        <v>116252205.9006</v>
      </c>
      <c r="P40" s="67">
        <v>2855</v>
      </c>
      <c r="Q40" s="67">
        <v>2738</v>
      </c>
      <c r="R40" s="68">
        <v>4.2731921110299398</v>
      </c>
      <c r="S40" s="67">
        <v>210.603862661997</v>
      </c>
      <c r="T40" s="67">
        <v>192.31266165084</v>
      </c>
      <c r="U40" s="69">
        <v>8.6851213363130206</v>
      </c>
      <c r="V40" s="53"/>
      <c r="W40" s="53"/>
    </row>
    <row r="41" spans="1:23" ht="12" thickBot="1" x14ac:dyDescent="0.2">
      <c r="A41" s="51"/>
      <c r="B41" s="40" t="s">
        <v>40</v>
      </c>
      <c r="C41" s="41"/>
      <c r="D41" s="70"/>
      <c r="E41" s="67">
        <v>104251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  <c r="V41" s="53"/>
      <c r="W41" s="53"/>
    </row>
    <row r="42" spans="1:23" ht="12" thickBot="1" x14ac:dyDescent="0.2">
      <c r="A42" s="51"/>
      <c r="B42" s="40" t="s">
        <v>41</v>
      </c>
      <c r="C42" s="41"/>
      <c r="D42" s="70"/>
      <c r="E42" s="67">
        <v>65057</v>
      </c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1"/>
      <c r="V42" s="53"/>
      <c r="W42" s="53"/>
    </row>
    <row r="43" spans="1:23" ht="12" thickBot="1" x14ac:dyDescent="0.2">
      <c r="A43" s="51"/>
      <c r="B43" s="40" t="s">
        <v>71</v>
      </c>
      <c r="C43" s="41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67">
        <v>170.9402</v>
      </c>
      <c r="P43" s="70"/>
      <c r="Q43" s="70"/>
      <c r="R43" s="70"/>
      <c r="S43" s="70"/>
      <c r="T43" s="70"/>
      <c r="U43" s="71"/>
      <c r="V43" s="53"/>
      <c r="W43" s="53"/>
    </row>
    <row r="44" spans="1:23" ht="12" thickBot="1" x14ac:dyDescent="0.2">
      <c r="A44" s="52"/>
      <c r="B44" s="40" t="s">
        <v>35</v>
      </c>
      <c r="C44" s="41"/>
      <c r="D44" s="72">
        <v>29293.479200000002</v>
      </c>
      <c r="E44" s="72">
        <v>0</v>
      </c>
      <c r="F44" s="73"/>
      <c r="G44" s="72">
        <v>21657.450400000002</v>
      </c>
      <c r="H44" s="74">
        <v>35.258207494267197</v>
      </c>
      <c r="I44" s="72">
        <v>3695.1525000000001</v>
      </c>
      <c r="J44" s="74">
        <v>12.614249317302001</v>
      </c>
      <c r="K44" s="72">
        <v>2305.4396999999999</v>
      </c>
      <c r="L44" s="74">
        <v>10.6450189538469</v>
      </c>
      <c r="M44" s="74">
        <v>0.60279728851724101</v>
      </c>
      <c r="N44" s="72">
        <v>424386.11839999998</v>
      </c>
      <c r="O44" s="72">
        <v>7325277.0590000004</v>
      </c>
      <c r="P44" s="72">
        <v>35</v>
      </c>
      <c r="Q44" s="72">
        <v>23</v>
      </c>
      <c r="R44" s="74">
        <v>52.173913043478301</v>
      </c>
      <c r="S44" s="72">
        <v>836.95654857142904</v>
      </c>
      <c r="T44" s="72">
        <v>1595.6762739130399</v>
      </c>
      <c r="U44" s="75">
        <v>-90.652224017680098</v>
      </c>
      <c r="V44" s="53"/>
      <c r="W44" s="53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13:C13"/>
    <mergeCell ref="B14:C14"/>
    <mergeCell ref="B15:C15"/>
    <mergeCell ref="B16:C16"/>
    <mergeCell ref="B17:C17"/>
    <mergeCell ref="B19:C19"/>
    <mergeCell ref="B20:C20"/>
    <mergeCell ref="B21:C21"/>
    <mergeCell ref="B22:C22"/>
    <mergeCell ref="B23:C23"/>
    <mergeCell ref="B24:C24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72433</v>
      </c>
      <c r="D2" s="32">
        <v>567859.06675042701</v>
      </c>
      <c r="E2" s="32">
        <v>435579.16317777801</v>
      </c>
      <c r="F2" s="32">
        <v>132279.90357264999</v>
      </c>
      <c r="G2" s="32">
        <v>435579.16317777801</v>
      </c>
      <c r="H2" s="32">
        <v>0.232944952925769</v>
      </c>
    </row>
    <row r="3" spans="1:8" ht="14.25" x14ac:dyDescent="0.2">
      <c r="A3" s="32">
        <v>2</v>
      </c>
      <c r="B3" s="33">
        <v>13</v>
      </c>
      <c r="C3" s="32">
        <v>9844.7960000000003</v>
      </c>
      <c r="D3" s="32">
        <v>90874.009113425607</v>
      </c>
      <c r="E3" s="32">
        <v>70518.240587731605</v>
      </c>
      <c r="F3" s="32">
        <v>20355.768525693999</v>
      </c>
      <c r="G3" s="32">
        <v>70518.240587731605</v>
      </c>
      <c r="H3" s="32">
        <v>0.22399989528674399</v>
      </c>
    </row>
    <row r="4" spans="1:8" ht="14.25" x14ac:dyDescent="0.2">
      <c r="A4" s="32">
        <v>3</v>
      </c>
      <c r="B4" s="33">
        <v>14</v>
      </c>
      <c r="C4" s="32">
        <v>113354</v>
      </c>
      <c r="D4" s="32">
        <v>159025.877617094</v>
      </c>
      <c r="E4" s="32">
        <v>116891.972764103</v>
      </c>
      <c r="F4" s="32">
        <v>42133.904852991502</v>
      </c>
      <c r="G4" s="32">
        <v>116891.972764103</v>
      </c>
      <c r="H4" s="32">
        <v>0.264949991060212</v>
      </c>
    </row>
    <row r="5" spans="1:8" ht="14.25" x14ac:dyDescent="0.2">
      <c r="A5" s="32">
        <v>4</v>
      </c>
      <c r="B5" s="33">
        <v>15</v>
      </c>
      <c r="C5" s="32">
        <v>4432</v>
      </c>
      <c r="D5" s="32">
        <v>59498.2989991453</v>
      </c>
      <c r="E5" s="32">
        <v>46789.707514529902</v>
      </c>
      <c r="F5" s="32">
        <v>12708.591484615399</v>
      </c>
      <c r="G5" s="32">
        <v>46789.707514529902</v>
      </c>
      <c r="H5" s="32">
        <v>0.21359587918299899</v>
      </c>
    </row>
    <row r="6" spans="1:8" ht="14.25" x14ac:dyDescent="0.2">
      <c r="A6" s="32">
        <v>5</v>
      </c>
      <c r="B6" s="33">
        <v>16</v>
      </c>
      <c r="C6" s="32">
        <v>3171</v>
      </c>
      <c r="D6" s="32">
        <v>162050.96295640999</v>
      </c>
      <c r="E6" s="32">
        <v>139080.89776153801</v>
      </c>
      <c r="F6" s="32">
        <v>22970.0651948718</v>
      </c>
      <c r="G6" s="32">
        <v>139080.89776153801</v>
      </c>
      <c r="H6" s="32">
        <v>0.141745934586334</v>
      </c>
    </row>
    <row r="7" spans="1:8" ht="14.25" x14ac:dyDescent="0.2">
      <c r="A7" s="32">
        <v>6</v>
      </c>
      <c r="B7" s="33">
        <v>17</v>
      </c>
      <c r="C7" s="32">
        <v>17279</v>
      </c>
      <c r="D7" s="32">
        <v>270603.82117179502</v>
      </c>
      <c r="E7" s="32">
        <v>189828.80538717899</v>
      </c>
      <c r="F7" s="32">
        <v>80775.015784615403</v>
      </c>
      <c r="G7" s="32">
        <v>189828.80538717899</v>
      </c>
      <c r="H7" s="32">
        <v>0.29849916913529001</v>
      </c>
    </row>
    <row r="8" spans="1:8" ht="14.25" x14ac:dyDescent="0.2">
      <c r="A8" s="32">
        <v>7</v>
      </c>
      <c r="B8" s="33">
        <v>18</v>
      </c>
      <c r="C8" s="32">
        <v>53912</v>
      </c>
      <c r="D8" s="32">
        <v>170465.78968376099</v>
      </c>
      <c r="E8" s="32">
        <v>156073.860094017</v>
      </c>
      <c r="F8" s="32">
        <v>14391.9295897436</v>
      </c>
      <c r="G8" s="32">
        <v>156073.860094017</v>
      </c>
      <c r="H8" s="32">
        <v>8.4427084263902802E-2</v>
      </c>
    </row>
    <row r="9" spans="1:8" ht="14.25" x14ac:dyDescent="0.2">
      <c r="A9" s="32">
        <v>8</v>
      </c>
      <c r="B9" s="33">
        <v>19</v>
      </c>
      <c r="C9" s="32">
        <v>16567</v>
      </c>
      <c r="D9" s="32">
        <v>106279.55662735</v>
      </c>
      <c r="E9" s="32">
        <v>84932.497630769198</v>
      </c>
      <c r="F9" s="32">
        <v>21347.0589965812</v>
      </c>
      <c r="G9" s="32">
        <v>84932.497630769198</v>
      </c>
      <c r="H9" s="32">
        <v>0.20085762186071901</v>
      </c>
    </row>
    <row r="10" spans="1:8" ht="14.25" x14ac:dyDescent="0.2">
      <c r="A10" s="32">
        <v>9</v>
      </c>
      <c r="B10" s="33">
        <v>21</v>
      </c>
      <c r="C10" s="32">
        <v>244139</v>
      </c>
      <c r="D10" s="32">
        <v>927692.29330000002</v>
      </c>
      <c r="E10" s="32">
        <v>917360.33790000004</v>
      </c>
      <c r="F10" s="32">
        <v>10331.955400000001</v>
      </c>
      <c r="G10" s="32">
        <v>917360.33790000004</v>
      </c>
      <c r="H10" s="32">
        <v>1.1137265529335199E-2</v>
      </c>
    </row>
    <row r="11" spans="1:8" ht="14.25" x14ac:dyDescent="0.2">
      <c r="A11" s="32">
        <v>10</v>
      </c>
      <c r="B11" s="33">
        <v>22</v>
      </c>
      <c r="C11" s="32">
        <v>34436</v>
      </c>
      <c r="D11" s="32">
        <v>461780.50453504297</v>
      </c>
      <c r="E11" s="32">
        <v>406286.704291453</v>
      </c>
      <c r="F11" s="32">
        <v>55493.8002435897</v>
      </c>
      <c r="G11" s="32">
        <v>406286.704291453</v>
      </c>
      <c r="H11" s="32">
        <v>0.120173545003736</v>
      </c>
    </row>
    <row r="12" spans="1:8" ht="14.25" x14ac:dyDescent="0.2">
      <c r="A12" s="32">
        <v>11</v>
      </c>
      <c r="B12" s="33">
        <v>23</v>
      </c>
      <c r="C12" s="32">
        <v>284096.59100000001</v>
      </c>
      <c r="D12" s="32">
        <v>1640812.8421179501</v>
      </c>
      <c r="E12" s="32">
        <v>1386210.5586196601</v>
      </c>
      <c r="F12" s="32">
        <v>254602.28349829101</v>
      </c>
      <c r="G12" s="32">
        <v>1386210.5586196601</v>
      </c>
      <c r="H12" s="32">
        <v>0.15516838786418299</v>
      </c>
    </row>
    <row r="13" spans="1:8" ht="14.25" x14ac:dyDescent="0.2">
      <c r="A13" s="32">
        <v>12</v>
      </c>
      <c r="B13" s="33">
        <v>24</v>
      </c>
      <c r="C13" s="32">
        <v>18261.89</v>
      </c>
      <c r="D13" s="32">
        <v>641066.09935897402</v>
      </c>
      <c r="E13" s="32">
        <v>601380.80002820503</v>
      </c>
      <c r="F13" s="32">
        <v>39685.299330769201</v>
      </c>
      <c r="G13" s="32">
        <v>601380.80002820503</v>
      </c>
      <c r="H13" s="32">
        <v>6.19051598118385E-2</v>
      </c>
    </row>
    <row r="14" spans="1:8" ht="14.25" x14ac:dyDescent="0.2">
      <c r="A14" s="32">
        <v>13</v>
      </c>
      <c r="B14" s="33">
        <v>25</v>
      </c>
      <c r="C14" s="32">
        <v>81132</v>
      </c>
      <c r="D14" s="32">
        <v>827477.64080000005</v>
      </c>
      <c r="E14" s="32">
        <v>761285.28709999996</v>
      </c>
      <c r="F14" s="32">
        <v>66192.353700000007</v>
      </c>
      <c r="G14" s="32">
        <v>761285.28709999996</v>
      </c>
      <c r="H14" s="32">
        <v>7.9992921181538695E-2</v>
      </c>
    </row>
    <row r="15" spans="1:8" ht="14.25" x14ac:dyDescent="0.2">
      <c r="A15" s="32">
        <v>14</v>
      </c>
      <c r="B15" s="33">
        <v>26</v>
      </c>
      <c r="C15" s="32">
        <v>67666</v>
      </c>
      <c r="D15" s="32">
        <v>325323.24955982901</v>
      </c>
      <c r="E15" s="32">
        <v>294782.23169487203</v>
      </c>
      <c r="F15" s="32">
        <v>30541.017864957299</v>
      </c>
      <c r="G15" s="32">
        <v>294782.23169487203</v>
      </c>
      <c r="H15" s="32">
        <v>9.3878989301502597E-2</v>
      </c>
    </row>
    <row r="16" spans="1:8" ht="14.25" x14ac:dyDescent="0.2">
      <c r="A16" s="32">
        <v>15</v>
      </c>
      <c r="B16" s="33">
        <v>27</v>
      </c>
      <c r="C16" s="32">
        <v>192179.954</v>
      </c>
      <c r="D16" s="32">
        <v>1244831.7999333299</v>
      </c>
      <c r="E16" s="32">
        <v>1099190.6151000001</v>
      </c>
      <c r="F16" s="32">
        <v>145641.18483333301</v>
      </c>
      <c r="G16" s="32">
        <v>1099190.6151000001</v>
      </c>
      <c r="H16" s="32">
        <v>0.116996677656478</v>
      </c>
    </row>
    <row r="17" spans="1:8" ht="14.25" x14ac:dyDescent="0.2">
      <c r="A17" s="32">
        <v>16</v>
      </c>
      <c r="B17" s="33">
        <v>29</v>
      </c>
      <c r="C17" s="32">
        <v>196217</v>
      </c>
      <c r="D17" s="32">
        <v>2372418.7028427399</v>
      </c>
      <c r="E17" s="32">
        <v>2124143.3541906001</v>
      </c>
      <c r="F17" s="32">
        <v>248275.34865213701</v>
      </c>
      <c r="G17" s="32">
        <v>2124143.3541906001</v>
      </c>
      <c r="H17" s="32">
        <v>0.104650729803572</v>
      </c>
    </row>
    <row r="18" spans="1:8" ht="14.25" x14ac:dyDescent="0.2">
      <c r="A18" s="32">
        <v>17</v>
      </c>
      <c r="B18" s="33">
        <v>31</v>
      </c>
      <c r="C18" s="32">
        <v>33149.457000000002</v>
      </c>
      <c r="D18" s="32">
        <v>252037.67574912601</v>
      </c>
      <c r="E18" s="32">
        <v>201520.57395294801</v>
      </c>
      <c r="F18" s="32">
        <v>50517.101796178104</v>
      </c>
      <c r="G18" s="32">
        <v>201520.57395294801</v>
      </c>
      <c r="H18" s="32">
        <v>0.20043472328503001</v>
      </c>
    </row>
    <row r="19" spans="1:8" ht="14.25" x14ac:dyDescent="0.2">
      <c r="A19" s="32">
        <v>18</v>
      </c>
      <c r="B19" s="33">
        <v>32</v>
      </c>
      <c r="C19" s="32">
        <v>14069.83</v>
      </c>
      <c r="D19" s="32">
        <v>223709.68460909199</v>
      </c>
      <c r="E19" s="32">
        <v>204636.33428382699</v>
      </c>
      <c r="F19" s="32">
        <v>19073.350325264299</v>
      </c>
      <c r="G19" s="32">
        <v>204636.33428382699</v>
      </c>
      <c r="H19" s="32">
        <v>8.5259385880378305E-2</v>
      </c>
    </row>
    <row r="20" spans="1:8" ht="14.25" x14ac:dyDescent="0.2">
      <c r="A20" s="32">
        <v>19</v>
      </c>
      <c r="B20" s="33">
        <v>33</v>
      </c>
      <c r="C20" s="32">
        <v>52307.451000000001</v>
      </c>
      <c r="D20" s="32">
        <v>597502.08647690003</v>
      </c>
      <c r="E20" s="32">
        <v>459861.87741801603</v>
      </c>
      <c r="F20" s="32">
        <v>137640.209058885</v>
      </c>
      <c r="G20" s="32">
        <v>459861.87741801603</v>
      </c>
      <c r="H20" s="32">
        <v>0.230359378107721</v>
      </c>
    </row>
    <row r="21" spans="1:8" ht="14.25" x14ac:dyDescent="0.2">
      <c r="A21" s="32">
        <v>20</v>
      </c>
      <c r="B21" s="33">
        <v>34</v>
      </c>
      <c r="C21" s="32">
        <v>44579.076000000001</v>
      </c>
      <c r="D21" s="32">
        <v>223012.75380266999</v>
      </c>
      <c r="E21" s="32">
        <v>147752.31692047601</v>
      </c>
      <c r="F21" s="32">
        <v>75260.436882194001</v>
      </c>
      <c r="G21" s="32">
        <v>147752.31692047601</v>
      </c>
      <c r="H21" s="32">
        <v>0.33747144770378101</v>
      </c>
    </row>
    <row r="22" spans="1:8" ht="14.25" x14ac:dyDescent="0.2">
      <c r="A22" s="32">
        <v>21</v>
      </c>
      <c r="B22" s="33">
        <v>35</v>
      </c>
      <c r="C22" s="32">
        <v>33125.726000000002</v>
      </c>
      <c r="D22" s="32">
        <v>774584.73556902702</v>
      </c>
      <c r="E22" s="32">
        <v>735591.54274070798</v>
      </c>
      <c r="F22" s="32">
        <v>38993.192828318599</v>
      </c>
      <c r="G22" s="32">
        <v>735591.54274070798</v>
      </c>
      <c r="H22" s="32">
        <v>5.0340771045111497E-2</v>
      </c>
    </row>
    <row r="23" spans="1:8" ht="14.25" x14ac:dyDescent="0.2">
      <c r="A23" s="32">
        <v>22</v>
      </c>
      <c r="B23" s="33">
        <v>36</v>
      </c>
      <c r="C23" s="32">
        <v>111223.19100000001</v>
      </c>
      <c r="D23" s="32">
        <v>518788.17142477899</v>
      </c>
      <c r="E23" s="32">
        <v>436709.28134497901</v>
      </c>
      <c r="F23" s="32">
        <v>82078.8900798002</v>
      </c>
      <c r="G23" s="32">
        <v>436709.28134497901</v>
      </c>
      <c r="H23" s="32">
        <v>0.15821272457770599</v>
      </c>
    </row>
    <row r="24" spans="1:8" ht="14.25" x14ac:dyDescent="0.2">
      <c r="A24" s="32">
        <v>23</v>
      </c>
      <c r="B24" s="33">
        <v>37</v>
      </c>
      <c r="C24" s="32">
        <v>129916.821</v>
      </c>
      <c r="D24" s="32">
        <v>1079301.4203548699</v>
      </c>
      <c r="E24" s="32">
        <v>911912.002086811</v>
      </c>
      <c r="F24" s="32">
        <v>167389.41826805699</v>
      </c>
      <c r="G24" s="32">
        <v>911912.002086811</v>
      </c>
      <c r="H24" s="32">
        <v>0.155090519766962</v>
      </c>
    </row>
    <row r="25" spans="1:8" ht="14.25" x14ac:dyDescent="0.2">
      <c r="A25" s="32">
        <v>24</v>
      </c>
      <c r="B25" s="33">
        <v>38</v>
      </c>
      <c r="C25" s="32">
        <v>119389.156</v>
      </c>
      <c r="D25" s="32">
        <v>641424.47691769898</v>
      </c>
      <c r="E25" s="32">
        <v>615079.81791592902</v>
      </c>
      <c r="F25" s="32">
        <v>26344.659001769902</v>
      </c>
      <c r="G25" s="32">
        <v>615079.81791592902</v>
      </c>
      <c r="H25" s="32">
        <v>4.1072113631158098E-2</v>
      </c>
    </row>
    <row r="26" spans="1:8" ht="14.25" x14ac:dyDescent="0.2">
      <c r="A26" s="32">
        <v>25</v>
      </c>
      <c r="B26" s="33">
        <v>39</v>
      </c>
      <c r="C26" s="32">
        <v>80116.152000000002</v>
      </c>
      <c r="D26" s="32">
        <v>119410.08310124</v>
      </c>
      <c r="E26" s="32">
        <v>86045.633643356196</v>
      </c>
      <c r="F26" s="32">
        <v>33364.449457884301</v>
      </c>
      <c r="G26" s="32">
        <v>86045.633643356196</v>
      </c>
      <c r="H26" s="32">
        <v>0.27941065437159601</v>
      </c>
    </row>
    <row r="27" spans="1:8" ht="14.25" x14ac:dyDescent="0.2">
      <c r="A27" s="32">
        <v>26</v>
      </c>
      <c r="B27" s="33">
        <v>40</v>
      </c>
      <c r="C27" s="32">
        <v>0.99199999999999999</v>
      </c>
      <c r="D27" s="32">
        <v>6.5811999999999999</v>
      </c>
      <c r="E27" s="32">
        <v>6.7317999999999998</v>
      </c>
      <c r="F27" s="32">
        <v>-0.15060000000000001</v>
      </c>
      <c r="G27" s="32">
        <v>6.7317999999999998</v>
      </c>
      <c r="H27" s="32">
        <v>-2.2883364735914399E-2</v>
      </c>
    </row>
    <row r="28" spans="1:8" ht="14.25" x14ac:dyDescent="0.2">
      <c r="A28" s="32">
        <v>27</v>
      </c>
      <c r="B28" s="33">
        <v>42</v>
      </c>
      <c r="C28" s="32">
        <v>5991.9340000000002</v>
      </c>
      <c r="D28" s="32">
        <v>111926.65240000001</v>
      </c>
      <c r="E28" s="32">
        <v>91948.291700000002</v>
      </c>
      <c r="F28" s="32">
        <v>19978.360700000001</v>
      </c>
      <c r="G28" s="32">
        <v>91948.291700000002</v>
      </c>
      <c r="H28" s="32">
        <v>0.17849511507412899</v>
      </c>
    </row>
    <row r="29" spans="1:8" ht="14.25" x14ac:dyDescent="0.2">
      <c r="A29" s="32">
        <v>28</v>
      </c>
      <c r="B29" s="33">
        <v>75</v>
      </c>
      <c r="C29" s="32">
        <v>325</v>
      </c>
      <c r="D29" s="32">
        <v>224316.15384615399</v>
      </c>
      <c r="E29" s="32">
        <v>211557.48803418799</v>
      </c>
      <c r="F29" s="32">
        <v>12758.6658119658</v>
      </c>
      <c r="G29" s="32">
        <v>211557.48803418799</v>
      </c>
      <c r="H29" s="32">
        <v>5.68780517729289E-2</v>
      </c>
    </row>
    <row r="30" spans="1:8" ht="14.25" x14ac:dyDescent="0.2">
      <c r="A30" s="32">
        <v>29</v>
      </c>
      <c r="B30" s="33">
        <v>76</v>
      </c>
      <c r="C30" s="32">
        <v>3229</v>
      </c>
      <c r="D30" s="32">
        <v>601274.02371965803</v>
      </c>
      <c r="E30" s="32">
        <v>572004.40301965806</v>
      </c>
      <c r="F30" s="32">
        <v>29269.620699999999</v>
      </c>
      <c r="G30" s="32">
        <v>572004.40301965806</v>
      </c>
      <c r="H30" s="32">
        <v>4.8679336783800403E-2</v>
      </c>
    </row>
    <row r="31" spans="1:8" ht="14.25" x14ac:dyDescent="0.2">
      <c r="A31" s="32">
        <v>30</v>
      </c>
      <c r="B31" s="33">
        <v>99</v>
      </c>
      <c r="C31" s="32">
        <v>36</v>
      </c>
      <c r="D31" s="32">
        <v>29293.4793132138</v>
      </c>
      <c r="E31" s="32">
        <v>25598.3265411088</v>
      </c>
      <c r="F31" s="32">
        <v>3695.1527721049802</v>
      </c>
      <c r="G31" s="32">
        <v>25598.3265411088</v>
      </c>
      <c r="H31" s="32">
        <v>0.126142501974429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2014-07-24T05:41:07Z</dcterms:modified>
</cp:coreProperties>
</file>