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<sst xmlns="http://schemas.openxmlformats.org/spreadsheetml/2006/main" count="116" uniqueCount="73">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</sst>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16576070.942</v>
      </c>
      <c r="F3" s="25">
        <f>RA!I7</f>
        <v>1590404.6984999999</v>
      </c>
      <c r="G3" s="16">
        <f>E3-F3</f>
        <v>14985666.2435</v>
      </c>
      <c r="H3" s="27">
        <f>RA!J7</f>
        <v>9.5945818768805804</v>
      </c>
      <c r="I3" s="20">
        <f>SUM(I4:I40)</f>
        <v>16576074.634895373</v>
      </c>
      <c r="J3" s="21">
        <f>SUM(J4:J40)</f>
        <v>14985666.348086491</v>
      </c>
      <c r="K3" s="22">
        <f>E3-I3</f>
        <v>-3.6928953733295202</v>
      </c>
      <c r="L3" s="22">
        <f>G3-J3</f>
        <v>-0.10458649136126041</v>
      </c>
    </row>
    <row r="4" spans="1:13" x14ac:dyDescent="0.15">
      <c r="A4" s="40">
        <f>RA!A8</f>
        <v>41844</v>
      </c>
      <c r="B4" s="12">
        <v>12</v>
      </c>
      <c r="C4" s="37" t="s">
        <v>6</v>
      </c>
      <c r="D4" s="37"/>
      <c r="E4" s="15">
        <f>VLOOKUP(C4,RA!B8:D39,3,0)</f>
        <v>568875.95539999998</v>
      </c>
      <c r="F4" s="25">
        <f>VLOOKUP(C4,RA!B8:I43,8,0)</f>
        <v>139317.83919999999</v>
      </c>
      <c r="G4" s="16">
        <f t="shared" ref="G4:G40" si="0">E4-F4</f>
        <v>429558.11619999999</v>
      </c>
      <c r="H4" s="27">
        <f>RA!J8</f>
        <v>24.4900206938857</v>
      </c>
      <c r="I4" s="20">
        <f>VLOOKUP(B4,RMS!B:D,3,FALSE)</f>
        <v>568876.34577606805</v>
      </c>
      <c r="J4" s="21">
        <f>VLOOKUP(B4,RMS!B:E,4,FALSE)</f>
        <v>429558.12398205098</v>
      </c>
      <c r="K4" s="22">
        <f t="shared" ref="K4:K40" si="1">E4-I4</f>
        <v>-0.39037606806959957</v>
      </c>
      <c r="L4" s="22">
        <f t="shared" ref="L4:L40" si="2">G4-J4</f>
        <v>-7.7820509904995561E-3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210022.3823</v>
      </c>
      <c r="F5" s="25">
        <f>VLOOKUP(C5,RA!B9:I44,8,0)</f>
        <v>24713.720600000001</v>
      </c>
      <c r="G5" s="16">
        <f t="shared" si="0"/>
        <v>185308.6617</v>
      </c>
      <c r="H5" s="27">
        <f>RA!J9</f>
        <v>11.7671842064426</v>
      </c>
      <c r="I5" s="20">
        <f>VLOOKUP(B5,RMS!B:D,3,FALSE)</f>
        <v>210022.40229988701</v>
      </c>
      <c r="J5" s="21">
        <f>VLOOKUP(B5,RMS!B:E,4,FALSE)</f>
        <v>185308.653876817</v>
      </c>
      <c r="K5" s="22">
        <f t="shared" si="1"/>
        <v>-1.9999887008452788E-2</v>
      </c>
      <c r="L5" s="22">
        <f t="shared" si="2"/>
        <v>7.823182997526601E-3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172095.40410000001</v>
      </c>
      <c r="F6" s="25">
        <f>VLOOKUP(C6,RA!B10:I45,8,0)</f>
        <v>49092.831599999998</v>
      </c>
      <c r="G6" s="16">
        <f t="shared" si="0"/>
        <v>123002.57250000001</v>
      </c>
      <c r="H6" s="27">
        <f>RA!J10</f>
        <v>28.526521005449698</v>
      </c>
      <c r="I6" s="20">
        <f>VLOOKUP(B6,RMS!B:D,3,FALSE)</f>
        <v>172097.59548803401</v>
      </c>
      <c r="J6" s="21">
        <f>VLOOKUP(B6,RMS!B:E,4,FALSE)</f>
        <v>123002.57227606799</v>
      </c>
      <c r="K6" s="22">
        <f t="shared" si="1"/>
        <v>-2.1913880339998286</v>
      </c>
      <c r="L6" s="22">
        <f t="shared" si="2"/>
        <v>2.2393201652448624E-4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54324.8462</v>
      </c>
      <c r="F7" s="25">
        <f>VLOOKUP(C7,RA!B11:I46,8,0)</f>
        <v>12580.1909</v>
      </c>
      <c r="G7" s="16">
        <f t="shared" si="0"/>
        <v>41744.655299999999</v>
      </c>
      <c r="H7" s="27">
        <f>RA!J11</f>
        <v>23.157342873434601</v>
      </c>
      <c r="I7" s="20">
        <f>VLOOKUP(B7,RMS!B:D,3,FALSE)</f>
        <v>54324.882349572603</v>
      </c>
      <c r="J7" s="21">
        <f>VLOOKUP(B7,RMS!B:E,4,FALSE)</f>
        <v>41744.655417094</v>
      </c>
      <c r="K7" s="22">
        <f t="shared" si="1"/>
        <v>-3.6149572602880653E-2</v>
      </c>
      <c r="L7" s="22">
        <f t="shared" si="2"/>
        <v>-1.17094001325313E-4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125880.0848</v>
      </c>
      <c r="F8" s="25">
        <f>VLOOKUP(C8,RA!B12:I47,8,0)</f>
        <v>27318.640299999999</v>
      </c>
      <c r="G8" s="16">
        <f t="shared" si="0"/>
        <v>98561.444499999998</v>
      </c>
      <c r="H8" s="27">
        <f>RA!J12</f>
        <v>21.7021146302882</v>
      </c>
      <c r="I8" s="20">
        <f>VLOOKUP(B8,RMS!B:D,3,FALSE)</f>
        <v>125880.086146154</v>
      </c>
      <c r="J8" s="21">
        <f>VLOOKUP(B8,RMS!B:E,4,FALSE)</f>
        <v>98561.443326495704</v>
      </c>
      <c r="K8" s="22">
        <f t="shared" si="1"/>
        <v>-1.3461540074786171E-3</v>
      </c>
      <c r="L8" s="22">
        <f t="shared" si="2"/>
        <v>1.1735042935470119E-3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262457.53610000003</v>
      </c>
      <c r="F9" s="25">
        <f>VLOOKUP(C9,RA!B13:I48,8,0)</f>
        <v>77337.493600000002</v>
      </c>
      <c r="G9" s="16">
        <f t="shared" si="0"/>
        <v>185120.04250000004</v>
      </c>
      <c r="H9" s="27">
        <f>RA!J13</f>
        <v>29.466669065480101</v>
      </c>
      <c r="I9" s="20">
        <f>VLOOKUP(B9,RMS!B:D,3,FALSE)</f>
        <v>262457.65671794902</v>
      </c>
      <c r="J9" s="21">
        <f>VLOOKUP(B9,RMS!B:E,4,FALSE)</f>
        <v>185120.042352991</v>
      </c>
      <c r="K9" s="22">
        <f t="shared" si="1"/>
        <v>-0.1206179489963688</v>
      </c>
      <c r="L9" s="22">
        <f t="shared" si="2"/>
        <v>1.4700903557240963E-4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170634.6955</v>
      </c>
      <c r="F10" s="25">
        <f>VLOOKUP(C10,RA!B14:I49,8,0)</f>
        <v>12775.2138</v>
      </c>
      <c r="G10" s="16">
        <f t="shared" si="0"/>
        <v>157859.4817</v>
      </c>
      <c r="H10" s="27">
        <f>RA!J14</f>
        <v>7.4868793609445001</v>
      </c>
      <c r="I10" s="20">
        <f>VLOOKUP(B10,RMS!B:D,3,FALSE)</f>
        <v>170634.70444700899</v>
      </c>
      <c r="J10" s="21">
        <f>VLOOKUP(B10,RMS!B:E,4,FALSE)</f>
        <v>157859.482650427</v>
      </c>
      <c r="K10" s="22">
        <f t="shared" si="1"/>
        <v>-8.9470089878886938E-3</v>
      </c>
      <c r="L10" s="22">
        <f t="shared" si="2"/>
        <v>-9.5042699831537902E-4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98817.309899999993</v>
      </c>
      <c r="F11" s="25">
        <f>VLOOKUP(C11,RA!B15:I50,8,0)</f>
        <v>22398.713599999999</v>
      </c>
      <c r="G11" s="16">
        <f t="shared" si="0"/>
        <v>76418.59629999999</v>
      </c>
      <c r="H11" s="27">
        <f>RA!J15</f>
        <v>22.666791499046901</v>
      </c>
      <c r="I11" s="20">
        <f>VLOOKUP(B11,RMS!B:D,3,FALSE)</f>
        <v>98817.336702564106</v>
      </c>
      <c r="J11" s="21">
        <f>VLOOKUP(B11,RMS!B:E,4,FALSE)</f>
        <v>76418.596135042695</v>
      </c>
      <c r="K11" s="22">
        <f t="shared" si="1"/>
        <v>-2.6802564112585969E-2</v>
      </c>
      <c r="L11" s="22">
        <f t="shared" si="2"/>
        <v>1.6495729505550116E-4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890913.97039999999</v>
      </c>
      <c r="F12" s="25">
        <f>VLOOKUP(C12,RA!B16:I51,8,0)</f>
        <v>22370.335299999999</v>
      </c>
      <c r="G12" s="16">
        <f t="shared" si="0"/>
        <v>868543.63509999996</v>
      </c>
      <c r="H12" s="27">
        <f>RA!J16</f>
        <v>2.5109422506817598</v>
      </c>
      <c r="I12" s="20">
        <f>VLOOKUP(B12,RMS!B:D,3,FALSE)</f>
        <v>890913.81640000001</v>
      </c>
      <c r="J12" s="21">
        <f>VLOOKUP(B12,RMS!B:E,4,FALSE)</f>
        <v>868543.63509999996</v>
      </c>
      <c r="K12" s="22">
        <f t="shared" si="1"/>
        <v>0.15399999998044223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360679.61</v>
      </c>
      <c r="F13" s="25">
        <f>VLOOKUP(C13,RA!B17:I52,8,0)</f>
        <v>62696.331400000003</v>
      </c>
      <c r="G13" s="16">
        <f t="shared" si="0"/>
        <v>297983.27859999996</v>
      </c>
      <c r="H13" s="27">
        <f>RA!J17</f>
        <v>17.382832203905298</v>
      </c>
      <c r="I13" s="20">
        <f>VLOOKUP(B13,RMS!B:D,3,FALSE)</f>
        <v>360679.67869145301</v>
      </c>
      <c r="J13" s="21">
        <f>VLOOKUP(B13,RMS!B:E,4,FALSE)</f>
        <v>297983.27922478598</v>
      </c>
      <c r="K13" s="22">
        <f t="shared" si="1"/>
        <v>-6.8691453023348004E-2</v>
      </c>
      <c r="L13" s="22">
        <f t="shared" si="2"/>
        <v>-6.2478601466864347E-4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1745391.8735</v>
      </c>
      <c r="F14" s="25">
        <f>VLOOKUP(C14,RA!B18:I53,8,0)</f>
        <v>282013.34989999997</v>
      </c>
      <c r="G14" s="16">
        <f t="shared" si="0"/>
        <v>1463378.5236</v>
      </c>
      <c r="H14" s="27">
        <f>RA!J18</f>
        <v>16.157594989512798</v>
      </c>
      <c r="I14" s="20">
        <f>VLOOKUP(B14,RMS!B:D,3,FALSE)</f>
        <v>1745392.1318435899</v>
      </c>
      <c r="J14" s="21">
        <f>VLOOKUP(B14,RMS!B:E,4,FALSE)</f>
        <v>1463378.53657778</v>
      </c>
      <c r="K14" s="22">
        <f t="shared" si="1"/>
        <v>-0.25834358995780349</v>
      </c>
      <c r="L14" s="22">
        <f t="shared" si="2"/>
        <v>-1.2977780075743794E-2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422357.42540000001</v>
      </c>
      <c r="F15" s="25">
        <f>VLOOKUP(C15,RA!B19:I54,8,0)</f>
        <v>49065.59</v>
      </c>
      <c r="G15" s="16">
        <f t="shared" si="0"/>
        <v>373291.83539999998</v>
      </c>
      <c r="H15" s="27">
        <f>RA!J19</f>
        <v>11.6170776336018</v>
      </c>
      <c r="I15" s="20">
        <f>VLOOKUP(B15,RMS!B:D,3,FALSE)</f>
        <v>422357.45993846201</v>
      </c>
      <c r="J15" s="21">
        <f>VLOOKUP(B15,RMS!B:E,4,FALSE)</f>
        <v>373291.83557948697</v>
      </c>
      <c r="K15" s="22">
        <f t="shared" si="1"/>
        <v>-3.4538462001364678E-2</v>
      </c>
      <c r="L15" s="22">
        <f t="shared" si="2"/>
        <v>-1.794869895093143E-4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873409.86060000001</v>
      </c>
      <c r="F16" s="25">
        <f>VLOOKUP(C16,RA!B20:I55,8,0)</f>
        <v>74075.665299999993</v>
      </c>
      <c r="G16" s="16">
        <f t="shared" si="0"/>
        <v>799334.19530000002</v>
      </c>
      <c r="H16" s="27">
        <f>RA!J20</f>
        <v>8.4812032290444694</v>
      </c>
      <c r="I16" s="20">
        <f>VLOOKUP(B16,RMS!B:D,3,FALSE)</f>
        <v>873409.87280000001</v>
      </c>
      <c r="J16" s="21">
        <f>VLOOKUP(B16,RMS!B:E,4,FALSE)</f>
        <v>799334.19530000002</v>
      </c>
      <c r="K16" s="22">
        <f t="shared" si="1"/>
        <v>-1.2199999997392297E-2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341538.07880000002</v>
      </c>
      <c r="F17" s="25">
        <f>VLOOKUP(C17,RA!B21:I56,8,0)</f>
        <v>30833.1675</v>
      </c>
      <c r="G17" s="16">
        <f t="shared" si="0"/>
        <v>310704.91130000004</v>
      </c>
      <c r="H17" s="27">
        <f>RA!J21</f>
        <v>9.0277393397342003</v>
      </c>
      <c r="I17" s="20">
        <f>VLOOKUP(B17,RMS!B:D,3,FALSE)</f>
        <v>341537.79229999997</v>
      </c>
      <c r="J17" s="21">
        <f>VLOOKUP(B17,RMS!B:E,4,FALSE)</f>
        <v>310704.91129999998</v>
      </c>
      <c r="K17" s="22">
        <f t="shared" si="1"/>
        <v>0.28650000004563481</v>
      </c>
      <c r="L17" s="22">
        <f t="shared" si="2"/>
        <v>0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1281566.8256000001</v>
      </c>
      <c r="F18" s="25">
        <f>VLOOKUP(C18,RA!B22:I57,8,0)</f>
        <v>61279.526599999997</v>
      </c>
      <c r="G18" s="16">
        <f t="shared" si="0"/>
        <v>1220287.2990000001</v>
      </c>
      <c r="H18" s="27">
        <f>RA!J22</f>
        <v>4.7816099305871402</v>
      </c>
      <c r="I18" s="20">
        <f>VLOOKUP(B18,RMS!B:D,3,FALSE)</f>
        <v>1281567.2012666699</v>
      </c>
      <c r="J18" s="21">
        <f>VLOOKUP(B18,RMS!B:E,4,FALSE)</f>
        <v>1220287.2996</v>
      </c>
      <c r="K18" s="22">
        <f t="shared" si="1"/>
        <v>-0.37566666980274022</v>
      </c>
      <c r="L18" s="22">
        <f t="shared" si="2"/>
        <v>-5.9999991208314896E-4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2665779.9936000002</v>
      </c>
      <c r="F19" s="25">
        <f>VLOOKUP(C19,RA!B23:I58,8,0)</f>
        <v>120358.4801</v>
      </c>
      <c r="G19" s="16">
        <f t="shared" si="0"/>
        <v>2545421.5135000004</v>
      </c>
      <c r="H19" s="27">
        <f>RA!J23</f>
        <v>4.5149442335435204</v>
      </c>
      <c r="I19" s="20">
        <f>VLOOKUP(B19,RMS!B:D,3,FALSE)</f>
        <v>2665780.7815923099</v>
      </c>
      <c r="J19" s="21">
        <f>VLOOKUP(B19,RMS!B:E,4,FALSE)</f>
        <v>2545421.55064872</v>
      </c>
      <c r="K19" s="22">
        <f t="shared" si="1"/>
        <v>-0.78799230977892876</v>
      </c>
      <c r="L19" s="22">
        <f t="shared" si="2"/>
        <v>-3.7148719653487206E-2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257114.91269999999</v>
      </c>
      <c r="F20" s="25">
        <f>VLOOKUP(C20,RA!B24:I59,8,0)</f>
        <v>50601.467900000003</v>
      </c>
      <c r="G20" s="16">
        <f t="shared" si="0"/>
        <v>206513.4448</v>
      </c>
      <c r="H20" s="27">
        <f>RA!J24</f>
        <v>19.680487362100799</v>
      </c>
      <c r="I20" s="20">
        <f>VLOOKUP(B20,RMS!B:D,3,FALSE)</f>
        <v>257114.89287268001</v>
      </c>
      <c r="J20" s="21">
        <f>VLOOKUP(B20,RMS!B:E,4,FALSE)</f>
        <v>206513.42922859101</v>
      </c>
      <c r="K20" s="22">
        <f t="shared" si="1"/>
        <v>1.982731997850351E-2</v>
      </c>
      <c r="L20" s="22">
        <f t="shared" si="2"/>
        <v>1.5571408992400393E-2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262084.09880000001</v>
      </c>
      <c r="F21" s="25">
        <f>VLOOKUP(C21,RA!B25:I60,8,0)</f>
        <v>14054.282999999999</v>
      </c>
      <c r="G21" s="16">
        <f t="shared" si="0"/>
        <v>248029.81580000001</v>
      </c>
      <c r="H21" s="27">
        <f>RA!J25</f>
        <v>5.3625088528262896</v>
      </c>
      <c r="I21" s="20">
        <f>VLOOKUP(B21,RMS!B:D,3,FALSE)</f>
        <v>262084.095777354</v>
      </c>
      <c r="J21" s="21">
        <f>VLOOKUP(B21,RMS!B:E,4,FALSE)</f>
        <v>248029.81200313999</v>
      </c>
      <c r="K21" s="22">
        <f t="shared" si="1"/>
        <v>3.0226460075937212E-3</v>
      </c>
      <c r="L21" s="22">
        <f t="shared" si="2"/>
        <v>3.7968600227031857E-3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999734.26520000002</v>
      </c>
      <c r="F22" s="25">
        <f>VLOOKUP(C22,RA!B26:I61,8,0)</f>
        <v>66184.192599999995</v>
      </c>
      <c r="G22" s="16">
        <f t="shared" si="0"/>
        <v>933550.07260000007</v>
      </c>
      <c r="H22" s="27">
        <f>RA!J26</f>
        <v>6.6201784718021699</v>
      </c>
      <c r="I22" s="20">
        <f>VLOOKUP(B22,RMS!B:D,3,FALSE)</f>
        <v>999734.17285007203</v>
      </c>
      <c r="J22" s="21">
        <f>VLOOKUP(B22,RMS!B:E,4,FALSE)</f>
        <v>933550.14842749899</v>
      </c>
      <c r="K22" s="22">
        <f t="shared" si="1"/>
        <v>9.2349927988834679E-2</v>
      </c>
      <c r="L22" s="22">
        <f t="shared" si="2"/>
        <v>-7.582749892026186E-2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247145.68770000001</v>
      </c>
      <c r="F23" s="25">
        <f>VLOOKUP(C23,RA!B27:I62,8,0)</f>
        <v>81569.445099999997</v>
      </c>
      <c r="G23" s="16">
        <f t="shared" si="0"/>
        <v>165576.2426</v>
      </c>
      <c r="H23" s="27">
        <f>RA!J27</f>
        <v>33.004599780439499</v>
      </c>
      <c r="I23" s="20">
        <f>VLOOKUP(B23,RMS!B:D,3,FALSE)</f>
        <v>247145.64264024701</v>
      </c>
      <c r="J23" s="21">
        <f>VLOOKUP(B23,RMS!B:E,4,FALSE)</f>
        <v>165576.250106461</v>
      </c>
      <c r="K23" s="22">
        <f t="shared" si="1"/>
        <v>4.5059752999804914E-2</v>
      </c>
      <c r="L23" s="22">
        <f t="shared" si="2"/>
        <v>-7.5064609991386533E-3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809096.02850000001</v>
      </c>
      <c r="F24" s="25">
        <f>VLOOKUP(C24,RA!B28:I63,8,0)</f>
        <v>42989.911599999999</v>
      </c>
      <c r="G24" s="16">
        <f t="shared" si="0"/>
        <v>766106.11690000002</v>
      </c>
      <c r="H24" s="27">
        <f>RA!J28</f>
        <v>5.3133262413486202</v>
      </c>
      <c r="I24" s="20">
        <f>VLOOKUP(B24,RMS!B:D,3,FALSE)</f>
        <v>809096.02849911503</v>
      </c>
      <c r="J24" s="21">
        <f>VLOOKUP(B24,RMS!B:E,4,FALSE)</f>
        <v>766106.07990973501</v>
      </c>
      <c r="K24" s="22">
        <f t="shared" si="1"/>
        <v>8.8498927652835846E-7</v>
      </c>
      <c r="L24" s="22">
        <f t="shared" si="2"/>
        <v>3.6990265012718737E-2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560392.13249999995</v>
      </c>
      <c r="F25" s="25">
        <f>VLOOKUP(C25,RA!B29:I64,8,0)</f>
        <v>87154.668999999994</v>
      </c>
      <c r="G25" s="16">
        <f t="shared" si="0"/>
        <v>473237.46349999995</v>
      </c>
      <c r="H25" s="27">
        <f>RA!J29</f>
        <v>15.552443359828899</v>
      </c>
      <c r="I25" s="20">
        <f>VLOOKUP(B25,RMS!B:D,3,FALSE)</f>
        <v>560392.13093274296</v>
      </c>
      <c r="J25" s="21">
        <f>VLOOKUP(B25,RMS!B:E,4,FALSE)</f>
        <v>473237.50970355602</v>
      </c>
      <c r="K25" s="22">
        <f t="shared" si="1"/>
        <v>1.5672569861635566E-3</v>
      </c>
      <c r="L25" s="22">
        <f t="shared" si="2"/>
        <v>-4.6203556063119322E-2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1451410.3625</v>
      </c>
      <c r="F26" s="25">
        <f>VLOOKUP(C26,RA!B30:I65,8,0)</f>
        <v>100559.3536</v>
      </c>
      <c r="G26" s="16">
        <f t="shared" si="0"/>
        <v>1350851.0089</v>
      </c>
      <c r="H26" s="27">
        <f>RA!J30</f>
        <v>6.9283888415120796</v>
      </c>
      <c r="I26" s="20">
        <f>VLOOKUP(B26,RMS!B:D,3,FALSE)</f>
        <v>1451410.33014779</v>
      </c>
      <c r="J26" s="21">
        <f>VLOOKUP(B26,RMS!B:E,4,FALSE)</f>
        <v>1350850.9968781101</v>
      </c>
      <c r="K26" s="22">
        <f t="shared" si="1"/>
        <v>3.2352210022509098E-2</v>
      </c>
      <c r="L26" s="22">
        <f t="shared" si="2"/>
        <v>1.2021889910101891E-2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781847.15890000004</v>
      </c>
      <c r="F27" s="25">
        <f>VLOOKUP(C27,RA!B31:I66,8,0)</f>
        <v>-11392.5137</v>
      </c>
      <c r="G27" s="16">
        <f t="shared" si="0"/>
        <v>793239.67260000005</v>
      </c>
      <c r="H27" s="27">
        <f>RA!J31</f>
        <v>-1.4571279783159199</v>
      </c>
      <c r="I27" s="20">
        <f>VLOOKUP(B27,RMS!B:D,3,FALSE)</f>
        <v>781847.204660177</v>
      </c>
      <c r="J27" s="21">
        <f>VLOOKUP(B27,RMS!B:E,4,FALSE)</f>
        <v>793239.67421415902</v>
      </c>
      <c r="K27" s="22">
        <f t="shared" si="1"/>
        <v>-4.5760176959447563E-2</v>
      </c>
      <c r="L27" s="22">
        <f t="shared" si="2"/>
        <v>-1.6141589730978012E-3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124043.7313</v>
      </c>
      <c r="F28" s="25">
        <f>VLOOKUP(C28,RA!B32:I67,8,0)</f>
        <v>35801.594299999997</v>
      </c>
      <c r="G28" s="16">
        <f t="shared" si="0"/>
        <v>88242.137000000002</v>
      </c>
      <c r="H28" s="27">
        <f>RA!J32</f>
        <v>28.8620746286757</v>
      </c>
      <c r="I28" s="20">
        <f>VLOOKUP(B28,RMS!B:D,3,FALSE)</f>
        <v>124043.684371916</v>
      </c>
      <c r="J28" s="21">
        <f>VLOOKUP(B28,RMS!B:E,4,FALSE)</f>
        <v>88242.121752455598</v>
      </c>
      <c r="K28" s="22">
        <f t="shared" si="1"/>
        <v>4.6928084004321136E-2</v>
      </c>
      <c r="L28" s="22">
        <f t="shared" si="2"/>
        <v>1.524754440470133E-2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168337.4492</v>
      </c>
      <c r="F31" s="25">
        <f>VLOOKUP(C31,RA!B35:I70,8,0)</f>
        <v>17533.088100000001</v>
      </c>
      <c r="G31" s="16">
        <f t="shared" si="0"/>
        <v>150804.36110000001</v>
      </c>
      <c r="H31" s="27">
        <f>RA!J35</f>
        <v>10.415441236233301</v>
      </c>
      <c r="I31" s="20">
        <f>VLOOKUP(B31,RMS!B:D,3,FALSE)</f>
        <v>168337.4491</v>
      </c>
      <c r="J31" s="21">
        <f>VLOOKUP(B31,RMS!B:E,4,FALSE)</f>
        <v>150804.36869999999</v>
      </c>
      <c r="K31" s="22">
        <f t="shared" si="1"/>
        <v>1.0000000474974513E-4</v>
      </c>
      <c r="L31" s="22">
        <f t="shared" si="2"/>
        <v>-7.599999982630834E-3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194617.17970000001</v>
      </c>
      <c r="F35" s="25">
        <f>VLOOKUP(C35,RA!B8:I74,8,0)</f>
        <v>10816.902700000001</v>
      </c>
      <c r="G35" s="16">
        <f t="shared" si="0"/>
        <v>183800.277</v>
      </c>
      <c r="H35" s="27">
        <f>RA!J39</f>
        <v>5.5580410304342696</v>
      </c>
      <c r="I35" s="20">
        <f>VLOOKUP(B35,RMS!B:D,3,FALSE)</f>
        <v>194617.179487179</v>
      </c>
      <c r="J35" s="21">
        <f>VLOOKUP(B35,RMS!B:E,4,FALSE)</f>
        <v>183800.276068376</v>
      </c>
      <c r="K35" s="22">
        <f t="shared" si="1"/>
        <v>2.1282100351527333E-4</v>
      </c>
      <c r="L35" s="22">
        <f t="shared" si="2"/>
        <v>9.3162400298751891E-4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466309.1642</v>
      </c>
      <c r="F36" s="25">
        <f>VLOOKUP(C36,RA!B8:I75,8,0)</f>
        <v>24987.6963</v>
      </c>
      <c r="G36" s="16">
        <f t="shared" si="0"/>
        <v>441321.46789999999</v>
      </c>
      <c r="H36" s="27">
        <f>RA!J40</f>
        <v>5.3586114574584602</v>
      </c>
      <c r="I36" s="20">
        <f>VLOOKUP(B36,RMS!B:D,3,FALSE)</f>
        <v>466309.16018205101</v>
      </c>
      <c r="J36" s="21">
        <f>VLOOKUP(B36,RMS!B:E,4,FALSE)</f>
        <v>441321.46747435897</v>
      </c>
      <c r="K36" s="22">
        <f t="shared" si="1"/>
        <v>4.0179489878937602E-3</v>
      </c>
      <c r="L36" s="22">
        <f t="shared" si="2"/>
        <v>4.2564101750031114E-4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9192.9186000000009</v>
      </c>
      <c r="F40" s="25">
        <f>VLOOKUP(C40,RA!B8:I78,8,0)</f>
        <v>1317.5183</v>
      </c>
      <c r="G40" s="16">
        <f t="shared" si="0"/>
        <v>7875.4003000000012</v>
      </c>
      <c r="H40" s="27">
        <f>RA!J43</f>
        <v>0</v>
      </c>
      <c r="I40" s="20">
        <f>VLOOKUP(B40,RMS!B:D,3,FALSE)</f>
        <v>9192.9186143256902</v>
      </c>
      <c r="J40" s="21">
        <f>VLOOKUP(B40,RMS!B:E,4,FALSE)</f>
        <v>7875.4002722940804</v>
      </c>
      <c r="K40" s="22">
        <f t="shared" si="1"/>
        <v>-1.4325689335237257E-5</v>
      </c>
      <c r="L40" s="22">
        <f t="shared" si="2"/>
        <v>2.7705920729204081E-5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16576070.942</v>
      </c>
      <c r="E7" s="64">
        <v>20029665</v>
      </c>
      <c r="F7" s="65">
        <v>82.757604493135602</v>
      </c>
      <c r="G7" s="64">
        <v>14169244.046</v>
      </c>
      <c r="H7" s="65">
        <v>16.986275966355802</v>
      </c>
      <c r="I7" s="64">
        <v>1590404.6984999999</v>
      </c>
      <c r="J7" s="65">
        <v>9.5945818768805804</v>
      </c>
      <c r="K7" s="64">
        <v>1444524.3654</v>
      </c>
      <c r="L7" s="65">
        <v>10.1947878144409</v>
      </c>
      <c r="M7" s="65">
        <v>0.100988489079313</v>
      </c>
      <c r="N7" s="64">
        <v>413537228.75910002</v>
      </c>
      <c r="O7" s="64">
        <v>4095820596.1125002</v>
      </c>
      <c r="P7" s="64">
        <v>1033229</v>
      </c>
      <c r="Q7" s="64">
        <v>956023</v>
      </c>
      <c r="R7" s="65">
        <v>8.0757471316066596</v>
      </c>
      <c r="S7" s="64">
        <v>16.042978799472301</v>
      </c>
      <c r="T7" s="64">
        <v>16.1341778146551</v>
      </c>
      <c r="U7" s="66">
        <v>-0.568466843487622</v>
      </c>
      <c r="V7" s="54"/>
      <c r="W7" s="54"/>
    </row>
    <row r="8" spans="1:23" ht="14.25" thickBot="1" x14ac:dyDescent="0.2">
      <c r="A8" s="51">
        <v>41844</v>
      </c>
      <c r="B8" s="41" t="s">
        <v>6</v>
      </c>
      <c r="C8" s="42"/>
      <c r="D8" s="67">
        <v>568875.95539999998</v>
      </c>
      <c r="E8" s="67">
        <v>589856</v>
      </c>
      <c r="F8" s="68">
        <v>96.443192135029605</v>
      </c>
      <c r="G8" s="67">
        <v>411398.69790000003</v>
      </c>
      <c r="H8" s="68">
        <v>38.278501683123601</v>
      </c>
      <c r="I8" s="67">
        <v>139317.83919999999</v>
      </c>
      <c r="J8" s="68">
        <v>24.4900206938857</v>
      </c>
      <c r="K8" s="67">
        <v>89277.117299999998</v>
      </c>
      <c r="L8" s="68">
        <v>21.700875028462299</v>
      </c>
      <c r="M8" s="68">
        <v>0.56051005468564796</v>
      </c>
      <c r="N8" s="67">
        <v>15951332.765900001</v>
      </c>
      <c r="O8" s="67">
        <v>156535974.75799999</v>
      </c>
      <c r="P8" s="67">
        <v>30526</v>
      </c>
      <c r="Q8" s="67">
        <v>31331</v>
      </c>
      <c r="R8" s="68">
        <v>-2.5693402700201</v>
      </c>
      <c r="S8" s="67">
        <v>18.6357844263906</v>
      </c>
      <c r="T8" s="67">
        <v>18.124499387188401</v>
      </c>
      <c r="U8" s="69">
        <v>2.7435659669799901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210022.3823</v>
      </c>
      <c r="E9" s="67">
        <v>114647</v>
      </c>
      <c r="F9" s="68">
        <v>183.19047362774401</v>
      </c>
      <c r="G9" s="67">
        <v>88718.862200000003</v>
      </c>
      <c r="H9" s="68">
        <v>136.727993452558</v>
      </c>
      <c r="I9" s="67">
        <v>24713.720600000001</v>
      </c>
      <c r="J9" s="68">
        <v>11.7671842064426</v>
      </c>
      <c r="K9" s="67">
        <v>18406.291700000002</v>
      </c>
      <c r="L9" s="68">
        <v>20.746762575140401</v>
      </c>
      <c r="M9" s="68">
        <v>0.34267787356646101</v>
      </c>
      <c r="N9" s="67">
        <v>2948247.3670000001</v>
      </c>
      <c r="O9" s="67">
        <v>26453690.6274</v>
      </c>
      <c r="P9" s="67">
        <v>5495</v>
      </c>
      <c r="Q9" s="67">
        <v>5326</v>
      </c>
      <c r="R9" s="68">
        <v>3.1731130304168298</v>
      </c>
      <c r="S9" s="67">
        <v>38.2206337215651</v>
      </c>
      <c r="T9" s="67">
        <v>17.062334660157699</v>
      </c>
      <c r="U9" s="69">
        <v>55.358315656261098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172095.40410000001</v>
      </c>
      <c r="E10" s="67">
        <v>185090</v>
      </c>
      <c r="F10" s="68">
        <v>92.979309579123694</v>
      </c>
      <c r="G10" s="67">
        <v>128508.1796</v>
      </c>
      <c r="H10" s="68">
        <v>33.917860042583598</v>
      </c>
      <c r="I10" s="67">
        <v>49092.831599999998</v>
      </c>
      <c r="J10" s="68">
        <v>28.526521005449698</v>
      </c>
      <c r="K10" s="67">
        <v>27484.612000000001</v>
      </c>
      <c r="L10" s="68">
        <v>21.3874417064733</v>
      </c>
      <c r="M10" s="68">
        <v>0.78619336521832694</v>
      </c>
      <c r="N10" s="67">
        <v>4515338.7335000001</v>
      </c>
      <c r="O10" s="67">
        <v>40093329.569700003</v>
      </c>
      <c r="P10" s="67">
        <v>94530</v>
      </c>
      <c r="Q10" s="67">
        <v>89921</v>
      </c>
      <c r="R10" s="68">
        <v>5.1256102578930403</v>
      </c>
      <c r="S10" s="67">
        <v>1.82053743890828</v>
      </c>
      <c r="T10" s="67">
        <v>1.7684830295481599</v>
      </c>
      <c r="U10" s="69">
        <v>2.8592880458058398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54324.8462</v>
      </c>
      <c r="E11" s="67">
        <v>49083</v>
      </c>
      <c r="F11" s="68">
        <v>110.679555446896</v>
      </c>
      <c r="G11" s="67">
        <v>35883.846799999999</v>
      </c>
      <c r="H11" s="68">
        <v>51.3908096386143</v>
      </c>
      <c r="I11" s="67">
        <v>12580.1909</v>
      </c>
      <c r="J11" s="68">
        <v>23.157342873434601</v>
      </c>
      <c r="K11" s="67">
        <v>7576.7532000000001</v>
      </c>
      <c r="L11" s="68">
        <v>21.1146626565132</v>
      </c>
      <c r="M11" s="68">
        <v>0.66036698938537397</v>
      </c>
      <c r="N11" s="67">
        <v>1628181.1972000001</v>
      </c>
      <c r="O11" s="67">
        <v>16728717.394099999</v>
      </c>
      <c r="P11" s="67">
        <v>3309</v>
      </c>
      <c r="Q11" s="67">
        <v>3590</v>
      </c>
      <c r="R11" s="68">
        <v>-7.8272980501392802</v>
      </c>
      <c r="S11" s="67">
        <v>16.417300151103099</v>
      </c>
      <c r="T11" s="67">
        <v>16.573331504178299</v>
      </c>
      <c r="U11" s="69">
        <v>-0.95040811606735198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125880.0848</v>
      </c>
      <c r="E12" s="67">
        <v>151744</v>
      </c>
      <c r="F12" s="68">
        <v>82.955559890341604</v>
      </c>
      <c r="G12" s="67">
        <v>150660.41589999999</v>
      </c>
      <c r="H12" s="68">
        <v>-16.447804787986101</v>
      </c>
      <c r="I12" s="67">
        <v>27318.640299999999</v>
      </c>
      <c r="J12" s="68">
        <v>21.7021146302882</v>
      </c>
      <c r="K12" s="67">
        <v>-12266.5216</v>
      </c>
      <c r="L12" s="68">
        <v>-8.1418344206230202</v>
      </c>
      <c r="M12" s="68">
        <v>-3.2270894056877499</v>
      </c>
      <c r="N12" s="67">
        <v>4594871.9976000004</v>
      </c>
      <c r="O12" s="67">
        <v>49484304.344999999</v>
      </c>
      <c r="P12" s="67">
        <v>1931</v>
      </c>
      <c r="Q12" s="67">
        <v>2096</v>
      </c>
      <c r="R12" s="68">
        <v>-7.8721374045801502</v>
      </c>
      <c r="S12" s="67">
        <v>65.189065147591904</v>
      </c>
      <c r="T12" s="67">
        <v>77.314387977099202</v>
      </c>
      <c r="U12" s="69">
        <v>-18.600240396230301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262457.53610000003</v>
      </c>
      <c r="E13" s="67">
        <v>355564</v>
      </c>
      <c r="F13" s="68">
        <v>73.814428935437803</v>
      </c>
      <c r="G13" s="67">
        <v>244925.77129999999</v>
      </c>
      <c r="H13" s="68">
        <v>7.1579910545738397</v>
      </c>
      <c r="I13" s="67">
        <v>77337.493600000002</v>
      </c>
      <c r="J13" s="68">
        <v>29.466669065480101</v>
      </c>
      <c r="K13" s="67">
        <v>33437.375899999999</v>
      </c>
      <c r="L13" s="68">
        <v>13.6520447491186</v>
      </c>
      <c r="M13" s="68">
        <v>1.3129055889819401</v>
      </c>
      <c r="N13" s="67">
        <v>8068511.3203999996</v>
      </c>
      <c r="O13" s="67">
        <v>78597748.425699994</v>
      </c>
      <c r="P13" s="67">
        <v>10580</v>
      </c>
      <c r="Q13" s="67">
        <v>10857</v>
      </c>
      <c r="R13" s="68">
        <v>-2.5513493598600001</v>
      </c>
      <c r="S13" s="67">
        <v>24.8069504820416</v>
      </c>
      <c r="T13" s="67">
        <v>24.924352537533402</v>
      </c>
      <c r="U13" s="69">
        <v>-0.473262747780273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170634.6955</v>
      </c>
      <c r="E14" s="67">
        <v>162085</v>
      </c>
      <c r="F14" s="68">
        <v>105.274822161212</v>
      </c>
      <c r="G14" s="67">
        <v>121114.0428</v>
      </c>
      <c r="H14" s="68">
        <v>40.8876225705514</v>
      </c>
      <c r="I14" s="67">
        <v>12775.2138</v>
      </c>
      <c r="J14" s="68">
        <v>7.4868793609445001</v>
      </c>
      <c r="K14" s="67">
        <v>2626.9052000000001</v>
      </c>
      <c r="L14" s="68">
        <v>2.1689517906176299</v>
      </c>
      <c r="M14" s="68">
        <v>3.86321843666075</v>
      </c>
      <c r="N14" s="67">
        <v>4423723.1814999999</v>
      </c>
      <c r="O14" s="67">
        <v>37194831.383699998</v>
      </c>
      <c r="P14" s="67">
        <v>3207</v>
      </c>
      <c r="Q14" s="67">
        <v>3317</v>
      </c>
      <c r="R14" s="68">
        <v>-3.3162496231534599</v>
      </c>
      <c r="S14" s="67">
        <v>53.206952135952598</v>
      </c>
      <c r="T14" s="67">
        <v>51.391552698221297</v>
      </c>
      <c r="U14" s="69">
        <v>3.41195908589666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98817.309899999993</v>
      </c>
      <c r="E15" s="67">
        <v>107713</v>
      </c>
      <c r="F15" s="68">
        <v>91.741303185316497</v>
      </c>
      <c r="G15" s="67">
        <v>89203.751499999998</v>
      </c>
      <c r="H15" s="68">
        <v>10.777078585086199</v>
      </c>
      <c r="I15" s="67">
        <v>22398.713599999999</v>
      </c>
      <c r="J15" s="68">
        <v>22.666791499046901</v>
      </c>
      <c r="K15" s="67">
        <v>5640.9441999999999</v>
      </c>
      <c r="L15" s="68">
        <v>6.3236625199557901</v>
      </c>
      <c r="M15" s="68">
        <v>2.9707383739055602</v>
      </c>
      <c r="N15" s="67">
        <v>3393526.9361</v>
      </c>
      <c r="O15" s="67">
        <v>29215394.232099999</v>
      </c>
      <c r="P15" s="67">
        <v>4619</v>
      </c>
      <c r="Q15" s="67">
        <v>5022</v>
      </c>
      <c r="R15" s="68">
        <v>-8.0246913580246897</v>
      </c>
      <c r="S15" s="67">
        <v>21.3936587789565</v>
      </c>
      <c r="T15" s="67">
        <v>21.1627912584628</v>
      </c>
      <c r="U15" s="69">
        <v>1.07913995861621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890913.97039999999</v>
      </c>
      <c r="E16" s="67">
        <v>1267419</v>
      </c>
      <c r="F16" s="68">
        <v>70.293562776003796</v>
      </c>
      <c r="G16" s="67">
        <v>855977.15639999998</v>
      </c>
      <c r="H16" s="68">
        <v>4.0815124257444602</v>
      </c>
      <c r="I16" s="67">
        <v>22370.335299999999</v>
      </c>
      <c r="J16" s="68">
        <v>2.5109422506817598</v>
      </c>
      <c r="K16" s="67">
        <v>41579.154000000002</v>
      </c>
      <c r="L16" s="68">
        <v>4.85750743336075</v>
      </c>
      <c r="M16" s="68">
        <v>-0.46198195134032799</v>
      </c>
      <c r="N16" s="67">
        <v>24237908.292199999</v>
      </c>
      <c r="O16" s="67">
        <v>211129046.8364</v>
      </c>
      <c r="P16" s="67">
        <v>63508</v>
      </c>
      <c r="Q16" s="67">
        <v>68811</v>
      </c>
      <c r="R16" s="68">
        <v>-7.7066166746595703</v>
      </c>
      <c r="S16" s="67">
        <v>14.028373911948099</v>
      </c>
      <c r="T16" s="67">
        <v>13.4817465724957</v>
      </c>
      <c r="U16" s="69">
        <v>3.8965837586269099</v>
      </c>
      <c r="V16" s="54"/>
      <c r="W16" s="54"/>
    </row>
    <row r="17" spans="1:23" ht="12" thickBot="1" x14ac:dyDescent="0.2">
      <c r="A17" s="52"/>
      <c r="B17" s="41" t="s">
        <v>15</v>
      </c>
      <c r="C17" s="42"/>
      <c r="D17" s="67">
        <v>360679.61</v>
      </c>
      <c r="E17" s="67">
        <v>564351</v>
      </c>
      <c r="F17" s="68">
        <v>63.910511366153301</v>
      </c>
      <c r="G17" s="67">
        <v>503182.74280000001</v>
      </c>
      <c r="H17" s="68">
        <v>-28.320353755979401</v>
      </c>
      <c r="I17" s="67">
        <v>62696.331400000003</v>
      </c>
      <c r="J17" s="68">
        <v>17.382832203905298</v>
      </c>
      <c r="K17" s="67">
        <v>54180.349600000001</v>
      </c>
      <c r="L17" s="68">
        <v>10.767529366867601</v>
      </c>
      <c r="M17" s="68">
        <v>0.157178421011887</v>
      </c>
      <c r="N17" s="67">
        <v>15759731.149599999</v>
      </c>
      <c r="O17" s="67">
        <v>206271171.89089999</v>
      </c>
      <c r="P17" s="67">
        <v>12407</v>
      </c>
      <c r="Q17" s="67">
        <v>13117</v>
      </c>
      <c r="R17" s="68">
        <v>-5.4128230540519997</v>
      </c>
      <c r="S17" s="67">
        <v>29.070654469251199</v>
      </c>
      <c r="T17" s="67">
        <v>35.204728710833301</v>
      </c>
      <c r="U17" s="69">
        <v>-21.1005715336413</v>
      </c>
      <c r="V17" s="36"/>
      <c r="W17" s="36"/>
    </row>
    <row r="18" spans="1:23" ht="12" thickBot="1" x14ac:dyDescent="0.2">
      <c r="A18" s="52"/>
      <c r="B18" s="41" t="s">
        <v>16</v>
      </c>
      <c r="C18" s="42"/>
      <c r="D18" s="67">
        <v>1745391.8735</v>
      </c>
      <c r="E18" s="67">
        <v>1934965</v>
      </c>
      <c r="F18" s="68">
        <v>90.202761987942907</v>
      </c>
      <c r="G18" s="67">
        <v>1466905.1255999999</v>
      </c>
      <c r="H18" s="68">
        <v>18.984646180583201</v>
      </c>
      <c r="I18" s="67">
        <v>282013.34989999997</v>
      </c>
      <c r="J18" s="68">
        <v>16.157594989512798</v>
      </c>
      <c r="K18" s="67">
        <v>108522.02340000001</v>
      </c>
      <c r="L18" s="68">
        <v>7.3980260554077697</v>
      </c>
      <c r="M18" s="68">
        <v>1.5986739010618201</v>
      </c>
      <c r="N18" s="67">
        <v>46588081.502499998</v>
      </c>
      <c r="O18" s="67">
        <v>509092840.27359998</v>
      </c>
      <c r="P18" s="67">
        <v>92327</v>
      </c>
      <c r="Q18" s="67">
        <v>88347</v>
      </c>
      <c r="R18" s="68">
        <v>4.5049633830237497</v>
      </c>
      <c r="S18" s="67">
        <v>18.904457780497602</v>
      </c>
      <c r="T18" s="67">
        <v>18.5723639048298</v>
      </c>
      <c r="U18" s="69">
        <v>1.7566961164596899</v>
      </c>
      <c r="V18" s="36"/>
      <c r="W18" s="36"/>
    </row>
    <row r="19" spans="1:23" ht="12" thickBot="1" x14ac:dyDescent="0.2">
      <c r="A19" s="52"/>
      <c r="B19" s="41" t="s">
        <v>17</v>
      </c>
      <c r="C19" s="42"/>
      <c r="D19" s="67">
        <v>422357.42540000001</v>
      </c>
      <c r="E19" s="67">
        <v>566583</v>
      </c>
      <c r="F19" s="68">
        <v>74.544669607100801</v>
      </c>
      <c r="G19" s="67">
        <v>568350.74879999994</v>
      </c>
      <c r="H19" s="68">
        <v>-25.6871876580168</v>
      </c>
      <c r="I19" s="67">
        <v>49065.59</v>
      </c>
      <c r="J19" s="68">
        <v>11.6170776336018</v>
      </c>
      <c r="K19" s="67">
        <v>32822.21</v>
      </c>
      <c r="L19" s="68">
        <v>5.7749919515897403</v>
      </c>
      <c r="M19" s="68">
        <v>0.49488989315466603</v>
      </c>
      <c r="N19" s="67">
        <v>12568169.7108</v>
      </c>
      <c r="O19" s="67">
        <v>161305572.18360001</v>
      </c>
      <c r="P19" s="67">
        <v>9954</v>
      </c>
      <c r="Q19" s="67">
        <v>10885</v>
      </c>
      <c r="R19" s="68">
        <v>-8.5530546623794201</v>
      </c>
      <c r="S19" s="67">
        <v>42.4309247940527</v>
      </c>
      <c r="T19" s="67">
        <v>58.894447735415703</v>
      </c>
      <c r="U19" s="69">
        <v>-38.800763879816898</v>
      </c>
      <c r="V19" s="36"/>
      <c r="W19" s="36"/>
    </row>
    <row r="20" spans="1:23" ht="12" thickBot="1" x14ac:dyDescent="0.2">
      <c r="A20" s="52"/>
      <c r="B20" s="41" t="s">
        <v>18</v>
      </c>
      <c r="C20" s="42"/>
      <c r="D20" s="67">
        <v>873409.86060000001</v>
      </c>
      <c r="E20" s="67">
        <v>991876</v>
      </c>
      <c r="F20" s="68">
        <v>88.056355895293393</v>
      </c>
      <c r="G20" s="67">
        <v>701701.65639999998</v>
      </c>
      <c r="H20" s="68">
        <v>24.4702577846159</v>
      </c>
      <c r="I20" s="67">
        <v>74075.665299999993</v>
      </c>
      <c r="J20" s="68">
        <v>8.4812032290444694</v>
      </c>
      <c r="K20" s="67">
        <v>44293.983</v>
      </c>
      <c r="L20" s="68">
        <v>6.3123668864122697</v>
      </c>
      <c r="M20" s="68">
        <v>0.67236406127667503</v>
      </c>
      <c r="N20" s="67">
        <v>22464945.993099999</v>
      </c>
      <c r="O20" s="67">
        <v>235210699.7358</v>
      </c>
      <c r="P20" s="67">
        <v>39920</v>
      </c>
      <c r="Q20" s="67">
        <v>38813</v>
      </c>
      <c r="R20" s="68">
        <v>2.85213717053565</v>
      </c>
      <c r="S20" s="67">
        <v>21.879004524048099</v>
      </c>
      <c r="T20" s="67">
        <v>21.3195995182027</v>
      </c>
      <c r="U20" s="69">
        <v>2.5568119666073801</v>
      </c>
      <c r="V20" s="36"/>
      <c r="W20" s="36"/>
    </row>
    <row r="21" spans="1:23" ht="12" thickBot="1" x14ac:dyDescent="0.2">
      <c r="A21" s="52"/>
      <c r="B21" s="41" t="s">
        <v>19</v>
      </c>
      <c r="C21" s="42"/>
      <c r="D21" s="67">
        <v>341538.07880000002</v>
      </c>
      <c r="E21" s="67">
        <v>383611</v>
      </c>
      <c r="F21" s="68">
        <v>89.032399696567595</v>
      </c>
      <c r="G21" s="67">
        <v>329535.0624</v>
      </c>
      <c r="H21" s="68">
        <v>3.6424094943288399</v>
      </c>
      <c r="I21" s="67">
        <v>30833.1675</v>
      </c>
      <c r="J21" s="68">
        <v>9.0277393397342003</v>
      </c>
      <c r="K21" s="67">
        <v>12762.977199999999</v>
      </c>
      <c r="L21" s="68">
        <v>3.8730255612399498</v>
      </c>
      <c r="M21" s="68">
        <v>1.41582876916837</v>
      </c>
      <c r="N21" s="67">
        <v>8737021.8989000004</v>
      </c>
      <c r="O21" s="67">
        <v>94109509.178100005</v>
      </c>
      <c r="P21" s="67">
        <v>32130</v>
      </c>
      <c r="Q21" s="67">
        <v>31039</v>
      </c>
      <c r="R21" s="68">
        <v>3.5149328264441499</v>
      </c>
      <c r="S21" s="67">
        <v>10.6298810706505</v>
      </c>
      <c r="T21" s="67">
        <v>10.481120583781699</v>
      </c>
      <c r="U21" s="69">
        <v>1.3994557971069299</v>
      </c>
      <c r="V21" s="36"/>
      <c r="W21" s="36"/>
    </row>
    <row r="22" spans="1:23" ht="12" thickBot="1" x14ac:dyDescent="0.2">
      <c r="A22" s="52"/>
      <c r="B22" s="41" t="s">
        <v>20</v>
      </c>
      <c r="C22" s="42"/>
      <c r="D22" s="67">
        <v>1281566.8256000001</v>
      </c>
      <c r="E22" s="67">
        <v>1389873</v>
      </c>
      <c r="F22" s="68">
        <v>92.207476913358306</v>
      </c>
      <c r="G22" s="67">
        <v>1131622.7585</v>
      </c>
      <c r="H22" s="68">
        <v>13.250358034399699</v>
      </c>
      <c r="I22" s="67">
        <v>61279.526599999997</v>
      </c>
      <c r="J22" s="68">
        <v>4.7816099305871402</v>
      </c>
      <c r="K22" s="67">
        <v>137435.0404</v>
      </c>
      <c r="L22" s="68">
        <v>12.144951961038201</v>
      </c>
      <c r="M22" s="68">
        <v>-0.55412006703932304</v>
      </c>
      <c r="N22" s="67">
        <v>31185510.168200001</v>
      </c>
      <c r="O22" s="67">
        <v>285958649.20249999</v>
      </c>
      <c r="P22" s="67">
        <v>81356</v>
      </c>
      <c r="Q22" s="67">
        <v>78451</v>
      </c>
      <c r="R22" s="68">
        <v>3.70294833717861</v>
      </c>
      <c r="S22" s="67">
        <v>15.7525791041841</v>
      </c>
      <c r="T22" s="67">
        <v>15.867631519037401</v>
      </c>
      <c r="U22" s="69">
        <v>-0.73037192254265004</v>
      </c>
      <c r="V22" s="36"/>
      <c r="W22" s="36"/>
    </row>
    <row r="23" spans="1:23" ht="12" thickBot="1" x14ac:dyDescent="0.2">
      <c r="A23" s="52"/>
      <c r="B23" s="41" t="s">
        <v>21</v>
      </c>
      <c r="C23" s="42"/>
      <c r="D23" s="67">
        <v>2665779.9936000002</v>
      </c>
      <c r="E23" s="67">
        <v>2929155</v>
      </c>
      <c r="F23" s="68">
        <v>91.008498819625501</v>
      </c>
      <c r="G23" s="67">
        <v>2083480.7202000001</v>
      </c>
      <c r="H23" s="68">
        <v>27.948387895046299</v>
      </c>
      <c r="I23" s="67">
        <v>120358.4801</v>
      </c>
      <c r="J23" s="68">
        <v>4.5149442335435204</v>
      </c>
      <c r="K23" s="67">
        <v>168205.88219999999</v>
      </c>
      <c r="L23" s="68">
        <v>8.0733111935805901</v>
      </c>
      <c r="M23" s="68">
        <v>-0.28445736542737898</v>
      </c>
      <c r="N23" s="67">
        <v>66543974.520400003</v>
      </c>
      <c r="O23" s="67">
        <v>591234957.36740005</v>
      </c>
      <c r="P23" s="67">
        <v>84937</v>
      </c>
      <c r="Q23" s="67">
        <v>83378</v>
      </c>
      <c r="R23" s="68">
        <v>1.86979778838543</v>
      </c>
      <c r="S23" s="67">
        <v>31.3853796767016</v>
      </c>
      <c r="T23" s="67">
        <v>28.453763789009098</v>
      </c>
      <c r="U23" s="69">
        <v>9.3407055064836602</v>
      </c>
      <c r="V23" s="36"/>
      <c r="W23" s="36"/>
    </row>
    <row r="24" spans="1:23" ht="12" thickBot="1" x14ac:dyDescent="0.2">
      <c r="A24" s="52"/>
      <c r="B24" s="41" t="s">
        <v>22</v>
      </c>
      <c r="C24" s="42"/>
      <c r="D24" s="67">
        <v>257114.91269999999</v>
      </c>
      <c r="E24" s="67">
        <v>358275</v>
      </c>
      <c r="F24" s="68">
        <v>71.764681515595598</v>
      </c>
      <c r="G24" s="67">
        <v>279612.23989999999</v>
      </c>
      <c r="H24" s="68">
        <v>-8.0459021422116397</v>
      </c>
      <c r="I24" s="67">
        <v>50601.467900000003</v>
      </c>
      <c r="J24" s="68">
        <v>19.680487362100799</v>
      </c>
      <c r="K24" s="67">
        <v>40765.794399999999</v>
      </c>
      <c r="L24" s="68">
        <v>14.579402680862399</v>
      </c>
      <c r="M24" s="68">
        <v>0.241272705334549</v>
      </c>
      <c r="N24" s="67">
        <v>6852819.3460999997</v>
      </c>
      <c r="O24" s="67">
        <v>64783217.570200004</v>
      </c>
      <c r="P24" s="67">
        <v>27939</v>
      </c>
      <c r="Q24" s="67">
        <v>27437</v>
      </c>
      <c r="R24" s="68">
        <v>1.8296460983343601</v>
      </c>
      <c r="S24" s="67">
        <v>9.2027242456780893</v>
      </c>
      <c r="T24" s="67">
        <v>9.1860519590334206</v>
      </c>
      <c r="U24" s="69">
        <v>0.18116686102480201</v>
      </c>
      <c r="V24" s="36"/>
      <c r="W24" s="36"/>
    </row>
    <row r="25" spans="1:23" ht="12" thickBot="1" x14ac:dyDescent="0.2">
      <c r="A25" s="52"/>
      <c r="B25" s="41" t="s">
        <v>23</v>
      </c>
      <c r="C25" s="42"/>
      <c r="D25" s="67">
        <v>262084.09880000001</v>
      </c>
      <c r="E25" s="67">
        <v>270222</v>
      </c>
      <c r="F25" s="68">
        <v>96.988438691150293</v>
      </c>
      <c r="G25" s="67">
        <v>191886.46220000001</v>
      </c>
      <c r="H25" s="68">
        <v>36.582902094903503</v>
      </c>
      <c r="I25" s="67">
        <v>14054.282999999999</v>
      </c>
      <c r="J25" s="68">
        <v>5.3625088528262896</v>
      </c>
      <c r="K25" s="67">
        <v>20624.437699999999</v>
      </c>
      <c r="L25" s="68">
        <v>10.748250534997901</v>
      </c>
      <c r="M25" s="68">
        <v>-0.31856164010716298</v>
      </c>
      <c r="N25" s="67">
        <v>5830334.0491000004</v>
      </c>
      <c r="O25" s="67">
        <v>62856219.3829</v>
      </c>
      <c r="P25" s="67">
        <v>20857</v>
      </c>
      <c r="Q25" s="67">
        <v>19020</v>
      </c>
      <c r="R25" s="68">
        <v>9.6582544689800294</v>
      </c>
      <c r="S25" s="67">
        <v>12.5657620367263</v>
      </c>
      <c r="T25" s="67">
        <v>11.761813091482599</v>
      </c>
      <c r="U25" s="69">
        <v>6.3979322773573797</v>
      </c>
      <c r="V25" s="36"/>
      <c r="W25" s="36"/>
    </row>
    <row r="26" spans="1:23" ht="12" thickBot="1" x14ac:dyDescent="0.2">
      <c r="A26" s="52"/>
      <c r="B26" s="41" t="s">
        <v>24</v>
      </c>
      <c r="C26" s="42"/>
      <c r="D26" s="67">
        <v>999734.26520000002</v>
      </c>
      <c r="E26" s="67">
        <v>759009</v>
      </c>
      <c r="F26" s="68">
        <v>131.71573264612101</v>
      </c>
      <c r="G26" s="67">
        <v>552550.37679999997</v>
      </c>
      <c r="H26" s="68">
        <v>80.930881088126</v>
      </c>
      <c r="I26" s="67">
        <v>66184.192599999995</v>
      </c>
      <c r="J26" s="68">
        <v>6.6201784718021699</v>
      </c>
      <c r="K26" s="67">
        <v>106138.91039999999</v>
      </c>
      <c r="L26" s="68">
        <v>19.208911052542401</v>
      </c>
      <c r="M26" s="68">
        <v>-0.37643798725109201</v>
      </c>
      <c r="N26" s="67">
        <v>15277572.213400001</v>
      </c>
      <c r="O26" s="67">
        <v>135247821.92519999</v>
      </c>
      <c r="P26" s="67">
        <v>66389</v>
      </c>
      <c r="Q26" s="67">
        <v>44301</v>
      </c>
      <c r="R26" s="68">
        <v>49.858919663213001</v>
      </c>
      <c r="S26" s="67">
        <v>15.0587336034584</v>
      </c>
      <c r="T26" s="67">
        <v>13.4873279767951</v>
      </c>
      <c r="U26" s="69">
        <v>10.435177804741899</v>
      </c>
      <c r="V26" s="36"/>
      <c r="W26" s="36"/>
    </row>
    <row r="27" spans="1:23" ht="12" thickBot="1" x14ac:dyDescent="0.2">
      <c r="A27" s="52"/>
      <c r="B27" s="41" t="s">
        <v>25</v>
      </c>
      <c r="C27" s="42"/>
      <c r="D27" s="67">
        <v>247145.68770000001</v>
      </c>
      <c r="E27" s="67">
        <v>278548</v>
      </c>
      <c r="F27" s="68">
        <v>88.726426935393505</v>
      </c>
      <c r="G27" s="67">
        <v>217297.70970000001</v>
      </c>
      <c r="H27" s="68">
        <v>13.735983706964999</v>
      </c>
      <c r="I27" s="67">
        <v>81569.445099999997</v>
      </c>
      <c r="J27" s="68">
        <v>33.004599780439499</v>
      </c>
      <c r="K27" s="67">
        <v>61266.268100000001</v>
      </c>
      <c r="L27" s="68">
        <v>28.194622108343399</v>
      </c>
      <c r="M27" s="68">
        <v>0.33139242244787598</v>
      </c>
      <c r="N27" s="67">
        <v>6315782.8702999996</v>
      </c>
      <c r="O27" s="67">
        <v>56872498.884099998</v>
      </c>
      <c r="P27" s="67">
        <v>35643</v>
      </c>
      <c r="Q27" s="67">
        <v>31768</v>
      </c>
      <c r="R27" s="68">
        <v>12.197809116091699</v>
      </c>
      <c r="S27" s="67">
        <v>6.9339193586398498</v>
      </c>
      <c r="T27" s="67">
        <v>7.0200453884411997</v>
      </c>
      <c r="U27" s="69">
        <v>-1.2420973672564899</v>
      </c>
      <c r="V27" s="36"/>
      <c r="W27" s="36"/>
    </row>
    <row r="28" spans="1:23" ht="12" thickBot="1" x14ac:dyDescent="0.2">
      <c r="A28" s="52"/>
      <c r="B28" s="41" t="s">
        <v>26</v>
      </c>
      <c r="C28" s="42"/>
      <c r="D28" s="67">
        <v>809096.02850000001</v>
      </c>
      <c r="E28" s="67">
        <v>1034200</v>
      </c>
      <c r="F28" s="68">
        <v>78.234000048346502</v>
      </c>
      <c r="G28" s="67">
        <v>790135.82880000002</v>
      </c>
      <c r="H28" s="68">
        <v>2.3996127006157102</v>
      </c>
      <c r="I28" s="67">
        <v>42989.911599999999</v>
      </c>
      <c r="J28" s="68">
        <v>5.3133262413486202</v>
      </c>
      <c r="K28" s="67">
        <v>47113.940499999997</v>
      </c>
      <c r="L28" s="68">
        <v>5.9627647276232496</v>
      </c>
      <c r="M28" s="68">
        <v>-8.7533092248992E-2</v>
      </c>
      <c r="N28" s="67">
        <v>19736221.350699998</v>
      </c>
      <c r="O28" s="67">
        <v>191436350.54620001</v>
      </c>
      <c r="P28" s="67">
        <v>47224</v>
      </c>
      <c r="Q28" s="67">
        <v>45865</v>
      </c>
      <c r="R28" s="68">
        <v>2.9630437152512901</v>
      </c>
      <c r="S28" s="67">
        <v>17.133153237760499</v>
      </c>
      <c r="T28" s="67">
        <v>16.888362271884901</v>
      </c>
      <c r="U28" s="69">
        <v>1.42875606421402</v>
      </c>
      <c r="V28" s="36"/>
      <c r="W28" s="36"/>
    </row>
    <row r="29" spans="1:23" ht="12" thickBot="1" x14ac:dyDescent="0.2">
      <c r="A29" s="52"/>
      <c r="B29" s="41" t="s">
        <v>27</v>
      </c>
      <c r="C29" s="42"/>
      <c r="D29" s="67">
        <v>560392.13249999995</v>
      </c>
      <c r="E29" s="67">
        <v>674498</v>
      </c>
      <c r="F29" s="68">
        <v>83.082845686718102</v>
      </c>
      <c r="G29" s="67">
        <v>554897.8898</v>
      </c>
      <c r="H29" s="68">
        <v>0.99013580714466498</v>
      </c>
      <c r="I29" s="67">
        <v>87154.668999999994</v>
      </c>
      <c r="J29" s="68">
        <v>15.552443359828899</v>
      </c>
      <c r="K29" s="67">
        <v>89248.135299999994</v>
      </c>
      <c r="L29" s="68">
        <v>16.083704216674398</v>
      </c>
      <c r="M29" s="68">
        <v>-2.3456695122682E-2</v>
      </c>
      <c r="N29" s="67">
        <v>12105137.111300001</v>
      </c>
      <c r="O29" s="67">
        <v>136204959.97589999</v>
      </c>
      <c r="P29" s="67">
        <v>96857</v>
      </c>
      <c r="Q29" s="67">
        <v>89407</v>
      </c>
      <c r="R29" s="68">
        <v>8.33268088628407</v>
      </c>
      <c r="S29" s="67">
        <v>5.7857680136696397</v>
      </c>
      <c r="T29" s="67">
        <v>5.8025453577460402</v>
      </c>
      <c r="U29" s="69">
        <v>-0.28997609369685601</v>
      </c>
      <c r="V29" s="36"/>
      <c r="W29" s="36"/>
    </row>
    <row r="30" spans="1:23" ht="12" thickBot="1" x14ac:dyDescent="0.2">
      <c r="A30" s="52"/>
      <c r="B30" s="41" t="s">
        <v>28</v>
      </c>
      <c r="C30" s="42"/>
      <c r="D30" s="67">
        <v>1451410.3625</v>
      </c>
      <c r="E30" s="67">
        <v>1592304</v>
      </c>
      <c r="F30" s="68">
        <v>91.151586788703696</v>
      </c>
      <c r="G30" s="67">
        <v>1015119.5092</v>
      </c>
      <c r="H30" s="68">
        <v>42.979260012826899</v>
      </c>
      <c r="I30" s="67">
        <v>100559.3536</v>
      </c>
      <c r="J30" s="68">
        <v>6.9283888415120796</v>
      </c>
      <c r="K30" s="67">
        <v>176347.9957</v>
      </c>
      <c r="L30" s="68">
        <v>17.372141319496201</v>
      </c>
      <c r="M30" s="68">
        <v>-0.42976752754780501</v>
      </c>
      <c r="N30" s="67">
        <v>28440366.951299999</v>
      </c>
      <c r="O30" s="67">
        <v>253103757.50060001</v>
      </c>
      <c r="P30" s="67">
        <v>93781</v>
      </c>
      <c r="Q30" s="67">
        <v>69541</v>
      </c>
      <c r="R30" s="68">
        <v>34.857134639996602</v>
      </c>
      <c r="S30" s="67">
        <v>15.4765929399345</v>
      </c>
      <c r="T30" s="67">
        <v>15.5203608346156</v>
      </c>
      <c r="U30" s="69">
        <v>-0.28280058053402901</v>
      </c>
      <c r="V30" s="36"/>
      <c r="W30" s="36"/>
    </row>
    <row r="31" spans="1:23" ht="12" thickBot="1" x14ac:dyDescent="0.2">
      <c r="A31" s="52"/>
      <c r="B31" s="41" t="s">
        <v>29</v>
      </c>
      <c r="C31" s="42"/>
      <c r="D31" s="67">
        <v>781847.15890000004</v>
      </c>
      <c r="E31" s="67">
        <v>831972</v>
      </c>
      <c r="F31" s="68">
        <v>93.975176917011595</v>
      </c>
      <c r="G31" s="67">
        <v>687783.53150000004</v>
      </c>
      <c r="H31" s="68">
        <v>13.676341914563601</v>
      </c>
      <c r="I31" s="67">
        <v>-11392.5137</v>
      </c>
      <c r="J31" s="68">
        <v>-1.4571279783159199</v>
      </c>
      <c r="K31" s="67">
        <v>43510.476799999997</v>
      </c>
      <c r="L31" s="68">
        <v>6.3261876458581696</v>
      </c>
      <c r="M31" s="68">
        <v>-1.26183380504808</v>
      </c>
      <c r="N31" s="67">
        <v>18583471.893399999</v>
      </c>
      <c r="O31" s="67">
        <v>216040404.42039999</v>
      </c>
      <c r="P31" s="67">
        <v>31806</v>
      </c>
      <c r="Q31" s="67">
        <v>27476</v>
      </c>
      <c r="R31" s="68">
        <v>15.7592080361042</v>
      </c>
      <c r="S31" s="67">
        <v>24.581750578507201</v>
      </c>
      <c r="T31" s="67">
        <v>23.344901736060599</v>
      </c>
      <c r="U31" s="69">
        <v>5.03157347763534</v>
      </c>
      <c r="V31" s="36"/>
      <c r="W31" s="36"/>
    </row>
    <row r="32" spans="1:23" ht="12" thickBot="1" x14ac:dyDescent="0.2">
      <c r="A32" s="52"/>
      <c r="B32" s="41" t="s">
        <v>30</v>
      </c>
      <c r="C32" s="42"/>
      <c r="D32" s="67">
        <v>124043.7313</v>
      </c>
      <c r="E32" s="67">
        <v>168199</v>
      </c>
      <c r="F32" s="68">
        <v>73.748197848976503</v>
      </c>
      <c r="G32" s="67">
        <v>119166.9467</v>
      </c>
      <c r="H32" s="68">
        <v>4.0923970404957801</v>
      </c>
      <c r="I32" s="67">
        <v>35801.594299999997</v>
      </c>
      <c r="J32" s="68">
        <v>28.8620746286757</v>
      </c>
      <c r="K32" s="67">
        <v>30608.245299999999</v>
      </c>
      <c r="L32" s="68">
        <v>25.685180452810901</v>
      </c>
      <c r="M32" s="68">
        <v>0.169671568856644</v>
      </c>
      <c r="N32" s="67">
        <v>3206970.0660999999</v>
      </c>
      <c r="O32" s="67">
        <v>33136080.113000002</v>
      </c>
      <c r="P32" s="67">
        <v>25375</v>
      </c>
      <c r="Q32" s="67">
        <v>25116</v>
      </c>
      <c r="R32" s="68">
        <v>1.0312151616499501</v>
      </c>
      <c r="S32" s="67">
        <v>4.8884229083743804</v>
      </c>
      <c r="T32" s="67">
        <v>4.7543466037585604</v>
      </c>
      <c r="U32" s="69">
        <v>2.7427312883698498</v>
      </c>
      <c r="V32" s="36"/>
      <c r="W32" s="36"/>
    </row>
    <row r="33" spans="1:23" ht="12" thickBot="1" x14ac:dyDescent="0.2">
      <c r="A33" s="52"/>
      <c r="B33" s="41" t="s">
        <v>31</v>
      </c>
      <c r="C33" s="42"/>
      <c r="D33" s="70"/>
      <c r="E33" s="70"/>
      <c r="F33" s="70"/>
      <c r="G33" s="67">
        <v>48.137500000000003</v>
      </c>
      <c r="H33" s="70"/>
      <c r="I33" s="70"/>
      <c r="J33" s="70"/>
      <c r="K33" s="67">
        <v>7.3978999999999999</v>
      </c>
      <c r="L33" s="68">
        <v>15.3682679823422</v>
      </c>
      <c r="M33" s="70"/>
      <c r="N33" s="67">
        <v>25.470099999999999</v>
      </c>
      <c r="O33" s="67">
        <v>4859.6175999999996</v>
      </c>
      <c r="P33" s="70"/>
      <c r="Q33" s="67">
        <v>1</v>
      </c>
      <c r="R33" s="70"/>
      <c r="S33" s="70"/>
      <c r="T33" s="67">
        <v>6.5811999999999999</v>
      </c>
      <c r="U33" s="71"/>
      <c r="V33" s="36"/>
      <c r="W33" s="36"/>
    </row>
    <row r="34" spans="1:23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67">
        <v>1</v>
      </c>
      <c r="O34" s="67">
        <v>10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2"/>
      <c r="B35" s="41" t="s">
        <v>32</v>
      </c>
      <c r="C35" s="42"/>
      <c r="D35" s="67">
        <v>168337.4492</v>
      </c>
      <c r="E35" s="67">
        <v>142126</v>
      </c>
      <c r="F35" s="68">
        <v>118.442402656798</v>
      </c>
      <c r="G35" s="67">
        <v>144631.22399999999</v>
      </c>
      <c r="H35" s="68">
        <v>16.390807285154398</v>
      </c>
      <c r="I35" s="67">
        <v>17533.088100000001</v>
      </c>
      <c r="J35" s="68">
        <v>10.415441236233301</v>
      </c>
      <c r="K35" s="67">
        <v>15523.537700000001</v>
      </c>
      <c r="L35" s="68">
        <v>10.7331855948339</v>
      </c>
      <c r="M35" s="68">
        <v>0.12945183236164001</v>
      </c>
      <c r="N35" s="67">
        <v>3621736.5578000001</v>
      </c>
      <c r="O35" s="67">
        <v>34827505.5405</v>
      </c>
      <c r="P35" s="67">
        <v>13896</v>
      </c>
      <c r="Q35" s="67">
        <v>8577</v>
      </c>
      <c r="R35" s="68">
        <v>62.014690451206697</v>
      </c>
      <c r="S35" s="67">
        <v>12.1140939263097</v>
      </c>
      <c r="T35" s="67">
        <v>13.0496272006529</v>
      </c>
      <c r="U35" s="69">
        <v>-7.7226846682388803</v>
      </c>
      <c r="V35" s="36"/>
      <c r="W35" s="36"/>
    </row>
    <row r="36" spans="1:23" ht="12" customHeight="1" thickBot="1" x14ac:dyDescent="0.2">
      <c r="A36" s="52"/>
      <c r="B36" s="41" t="s">
        <v>37</v>
      </c>
      <c r="C36" s="42"/>
      <c r="D36" s="70"/>
      <c r="E36" s="67">
        <v>402237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2"/>
      <c r="B37" s="41" t="s">
        <v>38</v>
      </c>
      <c r="C37" s="42"/>
      <c r="D37" s="70"/>
      <c r="E37" s="67">
        <v>593577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2"/>
      <c r="B38" s="41" t="s">
        <v>39</v>
      </c>
      <c r="C38" s="42"/>
      <c r="D38" s="70"/>
      <c r="E38" s="67">
        <v>343012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2"/>
      <c r="B39" s="41" t="s">
        <v>33</v>
      </c>
      <c r="C39" s="42"/>
      <c r="D39" s="67">
        <v>194617.17970000001</v>
      </c>
      <c r="E39" s="67">
        <v>314173</v>
      </c>
      <c r="F39" s="68">
        <v>61.945864125816001</v>
      </c>
      <c r="G39" s="67">
        <v>317734.22090000001</v>
      </c>
      <c r="H39" s="68">
        <v>-38.748435988816098</v>
      </c>
      <c r="I39" s="67">
        <v>10816.902700000001</v>
      </c>
      <c r="J39" s="68">
        <v>5.5580410304342696</v>
      </c>
      <c r="K39" s="67">
        <v>15876.0046</v>
      </c>
      <c r="L39" s="68">
        <v>4.9966303771215896</v>
      </c>
      <c r="M39" s="68">
        <v>-0.31866341862863901</v>
      </c>
      <c r="N39" s="67">
        <v>5899090.5333000002</v>
      </c>
      <c r="O39" s="67">
        <v>58637317.249300003</v>
      </c>
      <c r="P39" s="67">
        <v>336</v>
      </c>
      <c r="Q39" s="67">
        <v>323</v>
      </c>
      <c r="R39" s="68">
        <v>4.0247678018575899</v>
      </c>
      <c r="S39" s="67">
        <v>579.21779672619095</v>
      </c>
      <c r="T39" s="67">
        <v>694.47725541795705</v>
      </c>
      <c r="U39" s="69">
        <v>-19.899156991243501</v>
      </c>
      <c r="V39" s="36"/>
      <c r="W39" s="36"/>
    </row>
    <row r="40" spans="1:23" ht="12" thickBot="1" x14ac:dyDescent="0.2">
      <c r="A40" s="52"/>
      <c r="B40" s="41" t="s">
        <v>34</v>
      </c>
      <c r="C40" s="42"/>
      <c r="D40" s="67">
        <v>466309.1642</v>
      </c>
      <c r="E40" s="67">
        <v>369793</v>
      </c>
      <c r="F40" s="68">
        <v>126.100051704602</v>
      </c>
      <c r="G40" s="67">
        <v>351303.13140000001</v>
      </c>
      <c r="H40" s="68">
        <v>32.7369791273087</v>
      </c>
      <c r="I40" s="67">
        <v>24987.6963</v>
      </c>
      <c r="J40" s="68">
        <v>5.3586114574584602</v>
      </c>
      <c r="K40" s="67">
        <v>20414.4565</v>
      </c>
      <c r="L40" s="68">
        <v>5.81106590728215</v>
      </c>
      <c r="M40" s="68">
        <v>0.224019669590518</v>
      </c>
      <c r="N40" s="67">
        <v>13625043.5743</v>
      </c>
      <c r="O40" s="67">
        <v>116718515.06479999</v>
      </c>
      <c r="P40" s="67">
        <v>2366</v>
      </c>
      <c r="Q40" s="67">
        <v>2855</v>
      </c>
      <c r="R40" s="68">
        <v>-17.127845884413301</v>
      </c>
      <c r="S40" s="67">
        <v>197.08755883347399</v>
      </c>
      <c r="T40" s="67">
        <v>210.603862661997</v>
      </c>
      <c r="U40" s="69">
        <v>-6.8580198103435999</v>
      </c>
      <c r="V40" s="36"/>
      <c r="W40" s="36"/>
    </row>
    <row r="41" spans="1:23" ht="12" thickBot="1" x14ac:dyDescent="0.2">
      <c r="A41" s="52"/>
      <c r="B41" s="41" t="s">
        <v>40</v>
      </c>
      <c r="C41" s="42"/>
      <c r="D41" s="70"/>
      <c r="E41" s="67">
        <v>96322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2"/>
      <c r="B42" s="41" t="s">
        <v>41</v>
      </c>
      <c r="C42" s="42"/>
      <c r="D42" s="70"/>
      <c r="E42" s="67">
        <v>57583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3"/>
      <c r="B44" s="41" t="s">
        <v>35</v>
      </c>
      <c r="C44" s="42"/>
      <c r="D44" s="72">
        <v>9192.9186000000009</v>
      </c>
      <c r="E44" s="72">
        <v>0</v>
      </c>
      <c r="F44" s="73"/>
      <c r="G44" s="72">
        <v>35907.298499999997</v>
      </c>
      <c r="H44" s="74">
        <v>-74.3981892706298</v>
      </c>
      <c r="I44" s="72">
        <v>1317.5183</v>
      </c>
      <c r="J44" s="74">
        <v>14.3318825862333</v>
      </c>
      <c r="K44" s="72">
        <v>5093.6668</v>
      </c>
      <c r="L44" s="74">
        <v>14.185602963141299</v>
      </c>
      <c r="M44" s="74">
        <v>-0.74134187575834398</v>
      </c>
      <c r="N44" s="72">
        <v>433579.03700000001</v>
      </c>
      <c r="O44" s="72">
        <v>7334469.9775999999</v>
      </c>
      <c r="P44" s="72">
        <v>24</v>
      </c>
      <c r="Q44" s="72">
        <v>35</v>
      </c>
      <c r="R44" s="74">
        <v>-31.428571428571399</v>
      </c>
      <c r="S44" s="72">
        <v>383.038275</v>
      </c>
      <c r="T44" s="72">
        <v>836.95654857142904</v>
      </c>
      <c r="U44" s="75">
        <v>-118.504677782247</v>
      </c>
      <c r="V44" s="36"/>
      <c r="W44" s="36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44:C44"/>
    <mergeCell ref="B36:C36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activeCell="J28" sqref="J2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72768</v>
      </c>
      <c r="D2" s="32">
        <v>568876.34577606805</v>
      </c>
      <c r="E2" s="32">
        <v>429558.12398205098</v>
      </c>
      <c r="F2" s="32">
        <v>139318.22179401701</v>
      </c>
      <c r="G2" s="32">
        <v>429558.12398205098</v>
      </c>
      <c r="H2" s="32">
        <v>0.24490071142606101</v>
      </c>
    </row>
    <row r="3" spans="1:8" ht="14.25" x14ac:dyDescent="0.2">
      <c r="A3" s="32">
        <v>2</v>
      </c>
      <c r="B3" s="33">
        <v>13</v>
      </c>
      <c r="C3" s="32">
        <v>10304.796</v>
      </c>
      <c r="D3" s="32">
        <v>210022.40229988701</v>
      </c>
      <c r="E3" s="32">
        <v>185308.653876817</v>
      </c>
      <c r="F3" s="32">
        <v>24713.748423069399</v>
      </c>
      <c r="G3" s="32">
        <v>185308.653876817</v>
      </c>
      <c r="H3" s="32">
        <v>0.11767196333551699</v>
      </c>
    </row>
    <row r="4" spans="1:8" ht="14.25" x14ac:dyDescent="0.2">
      <c r="A4" s="32">
        <v>3</v>
      </c>
      <c r="B4" s="33">
        <v>14</v>
      </c>
      <c r="C4" s="32">
        <v>121309</v>
      </c>
      <c r="D4" s="32">
        <v>172097.59548803401</v>
      </c>
      <c r="E4" s="32">
        <v>123002.57227606799</v>
      </c>
      <c r="F4" s="32">
        <v>49095.023211965803</v>
      </c>
      <c r="G4" s="32">
        <v>123002.57227606799</v>
      </c>
      <c r="H4" s="32">
        <v>0.28527431236178602</v>
      </c>
    </row>
    <row r="5" spans="1:8" ht="14.25" x14ac:dyDescent="0.2">
      <c r="A5" s="32">
        <v>4</v>
      </c>
      <c r="B5" s="33">
        <v>15</v>
      </c>
      <c r="C5" s="32">
        <v>4185</v>
      </c>
      <c r="D5" s="32">
        <v>54324.882349572603</v>
      </c>
      <c r="E5" s="32">
        <v>41744.655417094</v>
      </c>
      <c r="F5" s="32">
        <v>12580.226932478599</v>
      </c>
      <c r="G5" s="32">
        <v>41744.655417094</v>
      </c>
      <c r="H5" s="32">
        <v>0.23157393791535</v>
      </c>
    </row>
    <row r="6" spans="1:8" ht="14.25" x14ac:dyDescent="0.2">
      <c r="A6" s="32">
        <v>5</v>
      </c>
      <c r="B6" s="33">
        <v>16</v>
      </c>
      <c r="C6" s="32">
        <v>2682</v>
      </c>
      <c r="D6" s="32">
        <v>125880.086146154</v>
      </c>
      <c r="E6" s="32">
        <v>98561.443326495704</v>
      </c>
      <c r="F6" s="32">
        <v>27318.6428196581</v>
      </c>
      <c r="G6" s="32">
        <v>98561.443326495704</v>
      </c>
      <c r="H6" s="32">
        <v>0.21702116399840801</v>
      </c>
    </row>
    <row r="7" spans="1:8" ht="14.25" x14ac:dyDescent="0.2">
      <c r="A7" s="32">
        <v>6</v>
      </c>
      <c r="B7" s="33">
        <v>17</v>
      </c>
      <c r="C7" s="32">
        <v>16922</v>
      </c>
      <c r="D7" s="32">
        <v>262457.65671794902</v>
      </c>
      <c r="E7" s="32">
        <v>185120.042352991</v>
      </c>
      <c r="F7" s="32">
        <v>77337.614364957306</v>
      </c>
      <c r="G7" s="32">
        <v>185120.042352991</v>
      </c>
      <c r="H7" s="32">
        <v>0.29466701536571499</v>
      </c>
    </row>
    <row r="8" spans="1:8" ht="14.25" x14ac:dyDescent="0.2">
      <c r="A8" s="32">
        <v>7</v>
      </c>
      <c r="B8" s="33">
        <v>18</v>
      </c>
      <c r="C8" s="32">
        <v>54380</v>
      </c>
      <c r="D8" s="32">
        <v>170634.70444700899</v>
      </c>
      <c r="E8" s="32">
        <v>157859.482650427</v>
      </c>
      <c r="F8" s="32">
        <v>12775.2217965812</v>
      </c>
      <c r="G8" s="32">
        <v>157859.482650427</v>
      </c>
      <c r="H8" s="32">
        <v>7.4868836547541895E-2</v>
      </c>
    </row>
    <row r="9" spans="1:8" ht="14.25" x14ac:dyDescent="0.2">
      <c r="A9" s="32">
        <v>8</v>
      </c>
      <c r="B9" s="33">
        <v>19</v>
      </c>
      <c r="C9" s="32">
        <v>13884</v>
      </c>
      <c r="D9" s="32">
        <v>98817.336702564106</v>
      </c>
      <c r="E9" s="32">
        <v>76418.596135042695</v>
      </c>
      <c r="F9" s="32">
        <v>22398.740567521399</v>
      </c>
      <c r="G9" s="32">
        <v>76418.596135042695</v>
      </c>
      <c r="H9" s="32">
        <v>0.22666812641328901</v>
      </c>
    </row>
    <row r="10" spans="1:8" ht="14.25" x14ac:dyDescent="0.2">
      <c r="A10" s="32">
        <v>9</v>
      </c>
      <c r="B10" s="33">
        <v>21</v>
      </c>
      <c r="C10" s="32">
        <v>226111</v>
      </c>
      <c r="D10" s="32">
        <v>890913.81640000001</v>
      </c>
      <c r="E10" s="32">
        <v>868543.63509999996</v>
      </c>
      <c r="F10" s="32">
        <v>22370.1813</v>
      </c>
      <c r="G10" s="32">
        <v>868543.63509999996</v>
      </c>
      <c r="H10" s="32">
        <v>2.5109253990911601E-2</v>
      </c>
    </row>
    <row r="11" spans="1:8" ht="14.25" x14ac:dyDescent="0.2">
      <c r="A11" s="32">
        <v>10</v>
      </c>
      <c r="B11" s="33">
        <v>22</v>
      </c>
      <c r="C11" s="32">
        <v>30748</v>
      </c>
      <c r="D11" s="32">
        <v>360679.67869145301</v>
      </c>
      <c r="E11" s="32">
        <v>297983.27922478598</v>
      </c>
      <c r="F11" s="32">
        <v>62696.399466666699</v>
      </c>
      <c r="G11" s="32">
        <v>297983.27922478598</v>
      </c>
      <c r="H11" s="32">
        <v>0.173828477651221</v>
      </c>
    </row>
    <row r="12" spans="1:8" ht="14.25" x14ac:dyDescent="0.2">
      <c r="A12" s="32">
        <v>11</v>
      </c>
      <c r="B12" s="33">
        <v>23</v>
      </c>
      <c r="C12" s="32">
        <v>292328.22399999999</v>
      </c>
      <c r="D12" s="32">
        <v>1745392.1318435899</v>
      </c>
      <c r="E12" s="32">
        <v>1463378.53657778</v>
      </c>
      <c r="F12" s="32">
        <v>282013.59526581201</v>
      </c>
      <c r="G12" s="32">
        <v>1463378.53657778</v>
      </c>
      <c r="H12" s="32">
        <v>0.16157606655871201</v>
      </c>
    </row>
    <row r="13" spans="1:8" ht="14.25" x14ac:dyDescent="0.2">
      <c r="A13" s="32">
        <v>12</v>
      </c>
      <c r="B13" s="33">
        <v>24</v>
      </c>
      <c r="C13" s="32">
        <v>15940.324000000001</v>
      </c>
      <c r="D13" s="32">
        <v>422357.45993846201</v>
      </c>
      <c r="E13" s="32">
        <v>373291.83557948697</v>
      </c>
      <c r="F13" s="32">
        <v>49065.624358974397</v>
      </c>
      <c r="G13" s="32">
        <v>373291.83557948697</v>
      </c>
      <c r="H13" s="32">
        <v>0.11617084818656501</v>
      </c>
    </row>
    <row r="14" spans="1:8" ht="14.25" x14ac:dyDescent="0.2">
      <c r="A14" s="32">
        <v>13</v>
      </c>
      <c r="B14" s="33">
        <v>25</v>
      </c>
      <c r="C14" s="32">
        <v>82059</v>
      </c>
      <c r="D14" s="32">
        <v>873409.87280000001</v>
      </c>
      <c r="E14" s="32">
        <v>799334.19530000002</v>
      </c>
      <c r="F14" s="32">
        <v>74075.677500000005</v>
      </c>
      <c r="G14" s="32">
        <v>799334.19530000002</v>
      </c>
      <c r="H14" s="32">
        <v>8.4812045074011203E-2</v>
      </c>
    </row>
    <row r="15" spans="1:8" ht="14.25" x14ac:dyDescent="0.2">
      <c r="A15" s="32">
        <v>14</v>
      </c>
      <c r="B15" s="33">
        <v>26</v>
      </c>
      <c r="C15" s="32">
        <v>73164</v>
      </c>
      <c r="D15" s="32">
        <v>341537.79229999997</v>
      </c>
      <c r="E15" s="32">
        <v>310704.91129999998</v>
      </c>
      <c r="F15" s="32">
        <v>30832.881000000001</v>
      </c>
      <c r="G15" s="32">
        <v>310704.91129999998</v>
      </c>
      <c r="H15" s="32">
        <v>9.0276630273808806E-2</v>
      </c>
    </row>
    <row r="16" spans="1:8" ht="14.25" x14ac:dyDescent="0.2">
      <c r="A16" s="32">
        <v>15</v>
      </c>
      <c r="B16" s="33">
        <v>27</v>
      </c>
      <c r="C16" s="32">
        <v>208857.38</v>
      </c>
      <c r="D16" s="32">
        <v>1281567.2012666699</v>
      </c>
      <c r="E16" s="32">
        <v>1220287.2996</v>
      </c>
      <c r="F16" s="32">
        <v>61279.901666666701</v>
      </c>
      <c r="G16" s="32">
        <v>1220287.2996</v>
      </c>
      <c r="H16" s="32">
        <v>4.7816377952010103E-2</v>
      </c>
    </row>
    <row r="17" spans="1:8" ht="14.25" x14ac:dyDescent="0.2">
      <c r="A17" s="32">
        <v>16</v>
      </c>
      <c r="B17" s="33">
        <v>29</v>
      </c>
      <c r="C17" s="32">
        <v>235842</v>
      </c>
      <c r="D17" s="32">
        <v>2665780.7815923099</v>
      </c>
      <c r="E17" s="32">
        <v>2545421.55064872</v>
      </c>
      <c r="F17" s="32">
        <v>120359.23094359</v>
      </c>
      <c r="G17" s="32">
        <v>2545421.55064872</v>
      </c>
      <c r="H17" s="32">
        <v>4.5149710649387102E-2</v>
      </c>
    </row>
    <row r="18" spans="1:8" ht="14.25" x14ac:dyDescent="0.2">
      <c r="A18" s="32">
        <v>17</v>
      </c>
      <c r="B18" s="33">
        <v>31</v>
      </c>
      <c r="C18" s="32">
        <v>33039.196000000004</v>
      </c>
      <c r="D18" s="32">
        <v>257114.89287268001</v>
      </c>
      <c r="E18" s="32">
        <v>206513.42922859101</v>
      </c>
      <c r="F18" s="32">
        <v>50601.463644089199</v>
      </c>
      <c r="G18" s="32">
        <v>206513.42922859101</v>
      </c>
      <c r="H18" s="32">
        <v>0.196804872244979</v>
      </c>
    </row>
    <row r="19" spans="1:8" ht="14.25" x14ac:dyDescent="0.2">
      <c r="A19" s="32">
        <v>18</v>
      </c>
      <c r="B19" s="33">
        <v>32</v>
      </c>
      <c r="C19" s="32">
        <v>17295.797999999999</v>
      </c>
      <c r="D19" s="32">
        <v>262084.095777354</v>
      </c>
      <c r="E19" s="32">
        <v>248029.81200313999</v>
      </c>
      <c r="F19" s="32">
        <v>14054.2837742141</v>
      </c>
      <c r="G19" s="32">
        <v>248029.81200313999</v>
      </c>
      <c r="H19" s="32">
        <v>5.3625092100794601E-2</v>
      </c>
    </row>
    <row r="20" spans="1:8" ht="14.25" x14ac:dyDescent="0.2">
      <c r="A20" s="32">
        <v>19</v>
      </c>
      <c r="B20" s="33">
        <v>33</v>
      </c>
      <c r="C20" s="32">
        <v>100594.557</v>
      </c>
      <c r="D20" s="32">
        <v>999734.17285007203</v>
      </c>
      <c r="E20" s="32">
        <v>933550.14842749899</v>
      </c>
      <c r="F20" s="32">
        <v>66184.024422572606</v>
      </c>
      <c r="G20" s="32">
        <v>933550.14842749899</v>
      </c>
      <c r="H20" s="32">
        <v>6.62016226112319E-2</v>
      </c>
    </row>
    <row r="21" spans="1:8" ht="14.25" x14ac:dyDescent="0.2">
      <c r="A21" s="32">
        <v>20</v>
      </c>
      <c r="B21" s="33">
        <v>34</v>
      </c>
      <c r="C21" s="32">
        <v>47783.607000000004</v>
      </c>
      <c r="D21" s="32">
        <v>247145.64264024701</v>
      </c>
      <c r="E21" s="32">
        <v>165576.250106461</v>
      </c>
      <c r="F21" s="32">
        <v>81569.392533785198</v>
      </c>
      <c r="G21" s="32">
        <v>165576.250106461</v>
      </c>
      <c r="H21" s="32">
        <v>0.33004584528532599</v>
      </c>
    </row>
    <row r="22" spans="1:8" ht="14.25" x14ac:dyDescent="0.2">
      <c r="A22" s="32">
        <v>21</v>
      </c>
      <c r="B22" s="33">
        <v>35</v>
      </c>
      <c r="C22" s="32">
        <v>35282.374000000003</v>
      </c>
      <c r="D22" s="32">
        <v>809096.02849911503</v>
      </c>
      <c r="E22" s="32">
        <v>766106.07990973501</v>
      </c>
      <c r="F22" s="32">
        <v>42989.948589380503</v>
      </c>
      <c r="G22" s="32">
        <v>766106.07990973501</v>
      </c>
      <c r="H22" s="32">
        <v>5.3133308130466898E-2</v>
      </c>
    </row>
    <row r="23" spans="1:8" ht="14.25" x14ac:dyDescent="0.2">
      <c r="A23" s="32">
        <v>22</v>
      </c>
      <c r="B23" s="33">
        <v>36</v>
      </c>
      <c r="C23" s="32">
        <v>123722.652</v>
      </c>
      <c r="D23" s="32">
        <v>560392.13093274296</v>
      </c>
      <c r="E23" s="32">
        <v>473237.50970355602</v>
      </c>
      <c r="F23" s="32">
        <v>87154.621229187498</v>
      </c>
      <c r="G23" s="32">
        <v>473237.50970355602</v>
      </c>
      <c r="H23" s="32">
        <v>0.15552434878791599</v>
      </c>
    </row>
    <row r="24" spans="1:8" ht="14.25" x14ac:dyDescent="0.2">
      <c r="A24" s="32">
        <v>23</v>
      </c>
      <c r="B24" s="33">
        <v>37</v>
      </c>
      <c r="C24" s="32">
        <v>167280.693</v>
      </c>
      <c r="D24" s="32">
        <v>1451410.33014779</v>
      </c>
      <c r="E24" s="32">
        <v>1350850.9968781101</v>
      </c>
      <c r="F24" s="32">
        <v>100559.333269674</v>
      </c>
      <c r="G24" s="32">
        <v>1350850.9968781101</v>
      </c>
      <c r="H24" s="32">
        <v>6.9283875952181204E-2</v>
      </c>
    </row>
    <row r="25" spans="1:8" ht="14.25" x14ac:dyDescent="0.2">
      <c r="A25" s="32">
        <v>24</v>
      </c>
      <c r="B25" s="33">
        <v>38</v>
      </c>
      <c r="C25" s="32">
        <v>165498.87899999999</v>
      </c>
      <c r="D25" s="32">
        <v>781847.204660177</v>
      </c>
      <c r="E25" s="32">
        <v>793239.67421415902</v>
      </c>
      <c r="F25" s="32">
        <v>-11392.469553982301</v>
      </c>
      <c r="G25" s="32">
        <v>793239.67421415902</v>
      </c>
      <c r="H25" s="32">
        <v>-1.4571222466586599E-2</v>
      </c>
    </row>
    <row r="26" spans="1:8" ht="14.25" x14ac:dyDescent="0.2">
      <c r="A26" s="32">
        <v>25</v>
      </c>
      <c r="B26" s="33">
        <v>39</v>
      </c>
      <c r="C26" s="32">
        <v>82059.972999999998</v>
      </c>
      <c r="D26" s="32">
        <v>124043.684371916</v>
      </c>
      <c r="E26" s="32">
        <v>88242.121752455598</v>
      </c>
      <c r="F26" s="32">
        <v>35801.562619460303</v>
      </c>
      <c r="G26" s="32">
        <v>88242.121752455598</v>
      </c>
      <c r="H26" s="32">
        <v>0.28862060007922502</v>
      </c>
    </row>
    <row r="27" spans="1:8" ht="14.25" x14ac:dyDescent="0.2">
      <c r="A27" s="32">
        <v>26</v>
      </c>
      <c r="B27" s="33">
        <v>42</v>
      </c>
      <c r="C27" s="32">
        <v>11038.02</v>
      </c>
      <c r="D27" s="32">
        <v>168337.4491</v>
      </c>
      <c r="E27" s="32">
        <v>150804.36869999999</v>
      </c>
      <c r="F27" s="32">
        <v>17533.080399999999</v>
      </c>
      <c r="G27" s="32">
        <v>150804.36869999999</v>
      </c>
      <c r="H27" s="32">
        <v>0.10415436668274899</v>
      </c>
    </row>
    <row r="28" spans="1:8" ht="14.25" x14ac:dyDescent="0.2">
      <c r="A28" s="32">
        <v>27</v>
      </c>
      <c r="B28" s="33">
        <v>75</v>
      </c>
      <c r="C28" s="32">
        <v>343</v>
      </c>
      <c r="D28" s="32">
        <v>194617.179487179</v>
      </c>
      <c r="E28" s="32">
        <v>183800.276068376</v>
      </c>
      <c r="F28" s="32">
        <v>10816.9034188034</v>
      </c>
      <c r="G28" s="32">
        <v>183800.276068376</v>
      </c>
      <c r="H28" s="32">
        <v>5.5580414058543998E-2</v>
      </c>
    </row>
    <row r="29" spans="1:8" ht="14.25" x14ac:dyDescent="0.2">
      <c r="A29" s="32">
        <v>28</v>
      </c>
      <c r="B29" s="33">
        <v>76</v>
      </c>
      <c r="C29" s="32">
        <v>2410</v>
      </c>
      <c r="D29" s="32">
        <v>466309.16018205101</v>
      </c>
      <c r="E29" s="32">
        <v>441321.46747435897</v>
      </c>
      <c r="F29" s="32">
        <v>24987.692707692298</v>
      </c>
      <c r="G29" s="32">
        <v>441321.46747435897</v>
      </c>
      <c r="H29" s="32">
        <v>5.3586107332605E-2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9192.9186143256902</v>
      </c>
      <c r="E30" s="32">
        <v>7875.4002722940804</v>
      </c>
      <c r="F30" s="32">
        <v>1317.51834203162</v>
      </c>
      <c r="G30" s="32">
        <v>7875.4002722940804</v>
      </c>
      <c r="H30" s="32">
        <v>0.14331883021116701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2014-07-25T00:36:01Z</dcterms:modified>
</cp:coreProperties>
</file>