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<sst xmlns="http://schemas.openxmlformats.org/spreadsheetml/2006/main" count="116" uniqueCount="73">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</sst>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20464620.9859</v>
      </c>
      <c r="F3" s="25">
        <f>RA!I7</f>
        <v>1984220.5622</v>
      </c>
      <c r="G3" s="16">
        <f>E3-F3</f>
        <v>18480400.423700001</v>
      </c>
      <c r="H3" s="27">
        <f>RA!J7</f>
        <v>9.6958578591175293</v>
      </c>
      <c r="I3" s="20">
        <f>SUM(I4:I40)</f>
        <v>20464625.406686183</v>
      </c>
      <c r="J3" s="21">
        <f>SUM(J4:J40)</f>
        <v>18480400.218912754</v>
      </c>
      <c r="K3" s="22">
        <f>E3-I3</f>
        <v>-4.4207861833274364</v>
      </c>
      <c r="L3" s="22">
        <f>G3-J3</f>
        <v>0.2047872468829155</v>
      </c>
    </row>
    <row r="4" spans="1:13" x14ac:dyDescent="0.15">
      <c r="A4" s="41">
        <f>RA!A8</f>
        <v>41847</v>
      </c>
      <c r="B4" s="12">
        <v>12</v>
      </c>
      <c r="C4" s="38" t="s">
        <v>6</v>
      </c>
      <c r="D4" s="38"/>
      <c r="E4" s="15">
        <f>VLOOKUP(C4,RA!B8:D39,3,0)</f>
        <v>705438.83310000005</v>
      </c>
      <c r="F4" s="25">
        <f>VLOOKUP(C4,RA!B8:I43,8,0)</f>
        <v>150853.50580000001</v>
      </c>
      <c r="G4" s="16">
        <f t="shared" ref="G4:G40" si="0">E4-F4</f>
        <v>554585.3273</v>
      </c>
      <c r="H4" s="27">
        <f>RA!J8</f>
        <v>21.384349531352701</v>
      </c>
      <c r="I4" s="20">
        <f>VLOOKUP(B4,RMS!B:D,3,FALSE)</f>
        <v>705439.37045897404</v>
      </c>
      <c r="J4" s="21">
        <f>VLOOKUP(B4,RMS!B:E,4,FALSE)</f>
        <v>554585.33506923099</v>
      </c>
      <c r="K4" s="22">
        <f t="shared" ref="K4:K40" si="1">E4-I4</f>
        <v>-0.5373589739901945</v>
      </c>
      <c r="L4" s="22">
        <f t="shared" ref="L4:L40" si="2">G4-J4</f>
        <v>-7.7692309860140085E-3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116667.1741</v>
      </c>
      <c r="F5" s="25">
        <f>VLOOKUP(C5,RA!B9:I44,8,0)</f>
        <v>26114.326499999999</v>
      </c>
      <c r="G5" s="16">
        <f t="shared" si="0"/>
        <v>90552.847600000008</v>
      </c>
      <c r="H5" s="27">
        <f>RA!J9</f>
        <v>22.383611072653899</v>
      </c>
      <c r="I5" s="20">
        <f>VLOOKUP(B5,RMS!B:D,3,FALSE)</f>
        <v>116667.19825263599</v>
      </c>
      <c r="J5" s="21">
        <f>VLOOKUP(B5,RMS!B:E,4,FALSE)</f>
        <v>90552.839614144206</v>
      </c>
      <c r="K5" s="22">
        <f t="shared" si="1"/>
        <v>-2.4152635989594273E-2</v>
      </c>
      <c r="L5" s="22">
        <f t="shared" si="2"/>
        <v>7.985855801962316E-3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205702.2599</v>
      </c>
      <c r="F6" s="25">
        <f>VLOOKUP(C6,RA!B10:I45,8,0)</f>
        <v>58752.095200000003</v>
      </c>
      <c r="G6" s="16">
        <f t="shared" si="0"/>
        <v>146950.16469999999</v>
      </c>
      <c r="H6" s="27">
        <f>RA!J10</f>
        <v>28.561715961974201</v>
      </c>
      <c r="I6" s="20">
        <f>VLOOKUP(B6,RMS!B:D,3,FALSE)</f>
        <v>205704.65658205099</v>
      </c>
      <c r="J6" s="21">
        <f>VLOOKUP(B6,RMS!B:E,4,FALSE)</f>
        <v>146950.163975214</v>
      </c>
      <c r="K6" s="22">
        <f t="shared" si="1"/>
        <v>-2.396682050981326</v>
      </c>
      <c r="L6" s="22">
        <f t="shared" si="2"/>
        <v>7.2478599031455815E-4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63822.004200000003</v>
      </c>
      <c r="F7" s="25">
        <f>VLOOKUP(C7,RA!B11:I46,8,0)</f>
        <v>14541.401099999999</v>
      </c>
      <c r="G7" s="16">
        <f t="shared" si="0"/>
        <v>49280.603100000008</v>
      </c>
      <c r="H7" s="27">
        <f>RA!J11</f>
        <v>22.784306576194901</v>
      </c>
      <c r="I7" s="20">
        <f>VLOOKUP(B7,RMS!B:D,3,FALSE)</f>
        <v>63822.044814529901</v>
      </c>
      <c r="J7" s="21">
        <f>VLOOKUP(B7,RMS!B:E,4,FALSE)</f>
        <v>49280.603151282099</v>
      </c>
      <c r="K7" s="22">
        <f t="shared" si="1"/>
        <v>-4.0614529898448382E-2</v>
      </c>
      <c r="L7" s="22">
        <f t="shared" si="2"/>
        <v>-5.1282091590110213E-5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274571.65090000001</v>
      </c>
      <c r="F8" s="25">
        <f>VLOOKUP(C8,RA!B12:I47,8,0)</f>
        <v>14630.012699999999</v>
      </c>
      <c r="G8" s="16">
        <f t="shared" si="0"/>
        <v>259941.63820000002</v>
      </c>
      <c r="H8" s="27">
        <f>RA!J12</f>
        <v>5.3283041610615198</v>
      </c>
      <c r="I8" s="20">
        <f>VLOOKUP(B8,RMS!B:D,3,FALSE)</f>
        <v>274571.64900341898</v>
      </c>
      <c r="J8" s="21">
        <f>VLOOKUP(B8,RMS!B:E,4,FALSE)</f>
        <v>259941.641625641</v>
      </c>
      <c r="K8" s="22">
        <f t="shared" si="1"/>
        <v>1.8965810304507613E-3</v>
      </c>
      <c r="L8" s="22">
        <f t="shared" si="2"/>
        <v>-3.4256409853696823E-3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311687.03850000002</v>
      </c>
      <c r="F9" s="25">
        <f>VLOOKUP(C9,RA!B13:I48,8,0)</f>
        <v>91813.521299999993</v>
      </c>
      <c r="G9" s="16">
        <f t="shared" si="0"/>
        <v>219873.51720000003</v>
      </c>
      <c r="H9" s="27">
        <f>RA!J13</f>
        <v>29.456958409901901</v>
      </c>
      <c r="I9" s="20">
        <f>VLOOKUP(B9,RMS!B:D,3,FALSE)</f>
        <v>311687.188358974</v>
      </c>
      <c r="J9" s="21">
        <f>VLOOKUP(B9,RMS!B:E,4,FALSE)</f>
        <v>219873.516749573</v>
      </c>
      <c r="K9" s="22">
        <f t="shared" si="1"/>
        <v>-0.14985897397855297</v>
      </c>
      <c r="L9" s="22">
        <f t="shared" si="2"/>
        <v>4.5042703277431428E-4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191371.01149999999</v>
      </c>
      <c r="F10" s="25">
        <f>VLOOKUP(C10,RA!B14:I49,8,0)</f>
        <v>18190.640899999999</v>
      </c>
      <c r="G10" s="16">
        <f t="shared" si="0"/>
        <v>173180.37059999999</v>
      </c>
      <c r="H10" s="27">
        <f>RA!J14</f>
        <v>9.5054317565751099</v>
      </c>
      <c r="I10" s="20">
        <f>VLOOKUP(B10,RMS!B:D,3,FALSE)</f>
        <v>191371.02011196601</v>
      </c>
      <c r="J10" s="21">
        <f>VLOOKUP(B10,RMS!B:E,4,FALSE)</f>
        <v>173180.36718119701</v>
      </c>
      <c r="K10" s="22">
        <f t="shared" si="1"/>
        <v>-8.6119660118129104E-3</v>
      </c>
      <c r="L10" s="22">
        <f t="shared" si="2"/>
        <v>3.4188029821962118E-3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118032.6171</v>
      </c>
      <c r="F11" s="25">
        <f>VLOOKUP(C11,RA!B15:I50,8,0)</f>
        <v>25230.003700000001</v>
      </c>
      <c r="G11" s="16">
        <f t="shared" si="0"/>
        <v>92802.613400000002</v>
      </c>
      <c r="H11" s="27">
        <f>RA!J15</f>
        <v>21.375450549083901</v>
      </c>
      <c r="I11" s="20">
        <f>VLOOKUP(B11,RMS!B:D,3,FALSE)</f>
        <v>118032.660428205</v>
      </c>
      <c r="J11" s="21">
        <f>VLOOKUP(B11,RMS!B:E,4,FALSE)</f>
        <v>92802.614124786298</v>
      </c>
      <c r="K11" s="22">
        <f t="shared" si="1"/>
        <v>-4.3328204992576502E-2</v>
      </c>
      <c r="L11" s="22">
        <f t="shared" si="2"/>
        <v>-7.2478629590477794E-4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1246419.9221999999</v>
      </c>
      <c r="F12" s="25">
        <f>VLOOKUP(C12,RA!B16:I51,8,0)</f>
        <v>8463.9825999999994</v>
      </c>
      <c r="G12" s="16">
        <f t="shared" si="0"/>
        <v>1237955.9395999999</v>
      </c>
      <c r="H12" s="27">
        <f>RA!J16</f>
        <v>0.67906348809481498</v>
      </c>
      <c r="I12" s="20">
        <f>VLOOKUP(B12,RMS!B:D,3,FALSE)</f>
        <v>1246419.7498999999</v>
      </c>
      <c r="J12" s="21">
        <f>VLOOKUP(B12,RMS!B:E,4,FALSE)</f>
        <v>1237955.9395999999</v>
      </c>
      <c r="K12" s="22">
        <f t="shared" si="1"/>
        <v>0.17229999997653067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603271.15159999998</v>
      </c>
      <c r="F13" s="25">
        <f>VLOOKUP(C13,RA!B17:I52,8,0)</f>
        <v>57396.5766</v>
      </c>
      <c r="G13" s="16">
        <f t="shared" si="0"/>
        <v>545874.57499999995</v>
      </c>
      <c r="H13" s="27">
        <f>RA!J17</f>
        <v>9.5142253110848092</v>
      </c>
      <c r="I13" s="20">
        <f>VLOOKUP(B13,RMS!B:D,3,FALSE)</f>
        <v>603271.25937606802</v>
      </c>
      <c r="J13" s="21">
        <f>VLOOKUP(B13,RMS!B:E,4,FALSE)</f>
        <v>545874.57560170896</v>
      </c>
      <c r="K13" s="22">
        <f t="shared" si="1"/>
        <v>-0.10777606803458184</v>
      </c>
      <c r="L13" s="22">
        <f t="shared" si="2"/>
        <v>-6.0170900542289019E-4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2086558.6366999999</v>
      </c>
      <c r="F14" s="25">
        <f>VLOOKUP(C14,RA!B18:I53,8,0)</f>
        <v>334978.38510000001</v>
      </c>
      <c r="G14" s="16">
        <f t="shared" si="0"/>
        <v>1751580.2515999998</v>
      </c>
      <c r="H14" s="27">
        <f>RA!J18</f>
        <v>16.054108387281399</v>
      </c>
      <c r="I14" s="20">
        <f>VLOOKUP(B14,RMS!B:D,3,FALSE)</f>
        <v>2086558.9899282099</v>
      </c>
      <c r="J14" s="21">
        <f>VLOOKUP(B14,RMS!B:E,4,FALSE)</f>
        <v>1751580.2682316201</v>
      </c>
      <c r="K14" s="22">
        <f t="shared" si="1"/>
        <v>-0.3532282100059092</v>
      </c>
      <c r="L14" s="22">
        <f t="shared" si="2"/>
        <v>-1.6631620237603784E-2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723575.6899</v>
      </c>
      <c r="F15" s="25">
        <f>VLOOKUP(C15,RA!B19:I54,8,0)</f>
        <v>15419.824500000001</v>
      </c>
      <c r="G15" s="16">
        <f t="shared" si="0"/>
        <v>708155.86540000001</v>
      </c>
      <c r="H15" s="27">
        <f>RA!J19</f>
        <v>2.1310589500499999</v>
      </c>
      <c r="I15" s="20">
        <f>VLOOKUP(B15,RMS!B:D,3,FALSE)</f>
        <v>723575.74973333301</v>
      </c>
      <c r="J15" s="21">
        <f>VLOOKUP(B15,RMS!B:E,4,FALSE)</f>
        <v>708155.86549658095</v>
      </c>
      <c r="K15" s="22">
        <f t="shared" si="1"/>
        <v>-5.9833333012647927E-2</v>
      </c>
      <c r="L15" s="22">
        <f t="shared" si="2"/>
        <v>-9.6580944955348969E-5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1111364.9225000001</v>
      </c>
      <c r="F16" s="25">
        <f>VLOOKUP(C16,RA!B20:I55,8,0)</f>
        <v>93425.914300000004</v>
      </c>
      <c r="G16" s="16">
        <f t="shared" si="0"/>
        <v>1017939.0082</v>
      </c>
      <c r="H16" s="27">
        <f>RA!J20</f>
        <v>8.40641200820337</v>
      </c>
      <c r="I16" s="20">
        <f>VLOOKUP(B16,RMS!B:D,3,FALSE)</f>
        <v>1111364.9147999999</v>
      </c>
      <c r="J16" s="21">
        <f>VLOOKUP(B16,RMS!B:E,4,FALSE)</f>
        <v>1017939.0082</v>
      </c>
      <c r="K16" s="22">
        <f t="shared" si="1"/>
        <v>7.7000001911073923E-3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412541.68160000001</v>
      </c>
      <c r="F17" s="25">
        <f>VLOOKUP(C17,RA!B21:I56,8,0)</f>
        <v>43697.4064</v>
      </c>
      <c r="G17" s="16">
        <f t="shared" si="0"/>
        <v>368844.27520000003</v>
      </c>
      <c r="H17" s="27">
        <f>RA!J21</f>
        <v>10.5922403356975</v>
      </c>
      <c r="I17" s="20">
        <f>VLOOKUP(B17,RMS!B:D,3,FALSE)</f>
        <v>412541.33496001101</v>
      </c>
      <c r="J17" s="21">
        <f>VLOOKUP(B17,RMS!B:E,4,FALSE)</f>
        <v>368844.27509500802</v>
      </c>
      <c r="K17" s="22">
        <f t="shared" si="1"/>
        <v>0.3466399890021421</v>
      </c>
      <c r="L17" s="22">
        <f t="shared" si="2"/>
        <v>1.0499201016500592E-4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1527999.4143999999</v>
      </c>
      <c r="F18" s="25">
        <f>VLOOKUP(C18,RA!B22:I57,8,0)</f>
        <v>92496.102100000004</v>
      </c>
      <c r="G18" s="16">
        <f t="shared" si="0"/>
        <v>1435503.3122999999</v>
      </c>
      <c r="H18" s="27">
        <f>RA!J22</f>
        <v>6.05341214324487</v>
      </c>
      <c r="I18" s="20">
        <f>VLOOKUP(B18,RMS!B:D,3,FALSE)</f>
        <v>1527999.8515999999</v>
      </c>
      <c r="J18" s="21">
        <f>VLOOKUP(B18,RMS!B:E,4,FALSE)</f>
        <v>1435503.3122</v>
      </c>
      <c r="K18" s="22">
        <f t="shared" si="1"/>
        <v>-0.43720000004395843</v>
      </c>
      <c r="L18" s="22">
        <f t="shared" si="2"/>
        <v>9.999983012676239E-5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2909513.4226000002</v>
      </c>
      <c r="F19" s="25">
        <f>VLOOKUP(C19,RA!B23:I58,8,0)</f>
        <v>314536.73989999999</v>
      </c>
      <c r="G19" s="16">
        <f t="shared" si="0"/>
        <v>2594976.6827000002</v>
      </c>
      <c r="H19" s="27">
        <f>RA!J23</f>
        <v>10.8106303087244</v>
      </c>
      <c r="I19" s="20">
        <f>VLOOKUP(B19,RMS!B:D,3,FALSE)</f>
        <v>2909514.3768811999</v>
      </c>
      <c r="J19" s="21">
        <f>VLOOKUP(B19,RMS!B:E,4,FALSE)</f>
        <v>2594976.7284777798</v>
      </c>
      <c r="K19" s="22">
        <f t="shared" si="1"/>
        <v>-0.95428119972348213</v>
      </c>
      <c r="L19" s="22">
        <f t="shared" si="2"/>
        <v>-4.5777779538184404E-2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312719.0258</v>
      </c>
      <c r="F20" s="25">
        <f>VLOOKUP(C20,RA!B24:I59,8,0)</f>
        <v>58346.237099999998</v>
      </c>
      <c r="G20" s="16">
        <f t="shared" si="0"/>
        <v>254372.7887</v>
      </c>
      <c r="H20" s="27">
        <f>RA!J24</f>
        <v>18.657719002141999</v>
      </c>
      <c r="I20" s="20">
        <f>VLOOKUP(B20,RMS!B:D,3,FALSE)</f>
        <v>312719.02892307698</v>
      </c>
      <c r="J20" s="21">
        <f>VLOOKUP(B20,RMS!B:E,4,FALSE)</f>
        <v>254372.77812554</v>
      </c>
      <c r="K20" s="22">
        <f t="shared" si="1"/>
        <v>-3.1230769818648696E-3</v>
      </c>
      <c r="L20" s="22">
        <f t="shared" si="2"/>
        <v>1.057446000049822E-2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333541.77069999999</v>
      </c>
      <c r="F21" s="25">
        <f>VLOOKUP(C21,RA!B25:I60,8,0)</f>
        <v>13792.2659</v>
      </c>
      <c r="G21" s="16">
        <f t="shared" si="0"/>
        <v>319749.5048</v>
      </c>
      <c r="H21" s="27">
        <f>RA!J25</f>
        <v>4.1350940456586098</v>
      </c>
      <c r="I21" s="20">
        <f>VLOOKUP(B21,RMS!B:D,3,FALSE)</f>
        <v>333541.77089313202</v>
      </c>
      <c r="J21" s="21">
        <f>VLOOKUP(B21,RMS!B:E,4,FALSE)</f>
        <v>319749.49764627899</v>
      </c>
      <c r="K21" s="22">
        <f t="shared" si="1"/>
        <v>-1.9313202938064933E-4</v>
      </c>
      <c r="L21" s="22">
        <f t="shared" si="2"/>
        <v>7.1537210023961961E-3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960664.9719</v>
      </c>
      <c r="F22" s="25">
        <f>VLOOKUP(C22,RA!B26:I61,8,0)</f>
        <v>83293.137400000007</v>
      </c>
      <c r="G22" s="16">
        <f t="shared" si="0"/>
        <v>877371.8345</v>
      </c>
      <c r="H22" s="27">
        <f>RA!J26</f>
        <v>8.6703627004597799</v>
      </c>
      <c r="I22" s="20">
        <f>VLOOKUP(B22,RMS!B:D,3,FALSE)</f>
        <v>960664.86656657595</v>
      </c>
      <c r="J22" s="21">
        <f>VLOOKUP(B22,RMS!B:E,4,FALSE)</f>
        <v>877371.62216900196</v>
      </c>
      <c r="K22" s="22">
        <f t="shared" si="1"/>
        <v>0.10533342405688018</v>
      </c>
      <c r="L22" s="22">
        <f t="shared" si="2"/>
        <v>0.21233099803794175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311993.63319999998</v>
      </c>
      <c r="F23" s="25">
        <f>VLOOKUP(C23,RA!B27:I62,8,0)</f>
        <v>99533.893100000001</v>
      </c>
      <c r="G23" s="16">
        <f t="shared" si="0"/>
        <v>212459.7401</v>
      </c>
      <c r="H23" s="27">
        <f>RA!J27</f>
        <v>31.902539830418601</v>
      </c>
      <c r="I23" s="20">
        <f>VLOOKUP(B23,RMS!B:D,3,FALSE)</f>
        <v>311993.55790571799</v>
      </c>
      <c r="J23" s="21">
        <f>VLOOKUP(B23,RMS!B:E,4,FALSE)</f>
        <v>212459.74995150699</v>
      </c>
      <c r="K23" s="22">
        <f t="shared" si="1"/>
        <v>7.5294281996320933E-2</v>
      </c>
      <c r="L23" s="22">
        <f t="shared" si="2"/>
        <v>-9.8515069985296577E-3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1025867.7203</v>
      </c>
      <c r="F24" s="25">
        <f>VLOOKUP(C24,RA!B28:I63,8,0)</f>
        <v>29223.252</v>
      </c>
      <c r="G24" s="16">
        <f t="shared" si="0"/>
        <v>996644.46830000007</v>
      </c>
      <c r="H24" s="27">
        <f>RA!J28</f>
        <v>2.8486374433785802</v>
      </c>
      <c r="I24" s="20">
        <f>VLOOKUP(B24,RMS!B:D,3,FALSE)</f>
        <v>1025867.72052212</v>
      </c>
      <c r="J24" s="21">
        <f>VLOOKUP(B24,RMS!B:E,4,FALSE)</f>
        <v>996644.40745663701</v>
      </c>
      <c r="K24" s="22">
        <f t="shared" si="1"/>
        <v>-2.2211996838450432E-4</v>
      </c>
      <c r="L24" s="22">
        <f t="shared" si="2"/>
        <v>6.0843363055028021E-2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663518.51599999995</v>
      </c>
      <c r="F25" s="25">
        <f>VLOOKUP(C25,RA!B29:I64,8,0)</f>
        <v>92834.752099999998</v>
      </c>
      <c r="G25" s="16">
        <f t="shared" si="0"/>
        <v>570683.7638999999</v>
      </c>
      <c r="H25" s="27">
        <f>RA!J29</f>
        <v>13.9912828144799</v>
      </c>
      <c r="I25" s="20">
        <f>VLOOKUP(B25,RMS!B:D,3,FALSE)</f>
        <v>663518.51409823005</v>
      </c>
      <c r="J25" s="21">
        <f>VLOOKUP(B25,RMS!B:E,4,FALSE)</f>
        <v>570683.75979840395</v>
      </c>
      <c r="K25" s="22">
        <f t="shared" si="1"/>
        <v>1.9017698941752315E-3</v>
      </c>
      <c r="L25" s="22">
        <f t="shared" si="2"/>
        <v>4.1015959577634931E-3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1676478.5064000001</v>
      </c>
      <c r="F26" s="25">
        <f>VLOOKUP(C26,RA!B30:I65,8,0)</f>
        <v>133407.37150000001</v>
      </c>
      <c r="G26" s="16">
        <f t="shared" si="0"/>
        <v>1543071.1348999999</v>
      </c>
      <c r="H26" s="27">
        <f>RA!J30</f>
        <v>7.9575951013218402</v>
      </c>
      <c r="I26" s="20">
        <f>VLOOKUP(B26,RMS!B:D,3,FALSE)</f>
        <v>1676478.4929362801</v>
      </c>
      <c r="J26" s="21">
        <f>VLOOKUP(B26,RMS!B:E,4,FALSE)</f>
        <v>1543071.1268756001</v>
      </c>
      <c r="K26" s="22">
        <f t="shared" si="1"/>
        <v>1.3463719980791211E-2</v>
      </c>
      <c r="L26" s="22">
        <f t="shared" si="2"/>
        <v>8.0243998672813177E-3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1055688.1784999999</v>
      </c>
      <c r="F27" s="25">
        <f>VLOOKUP(C27,RA!B31:I66,8,0)</f>
        <v>-8382.4318000000003</v>
      </c>
      <c r="G27" s="16">
        <f t="shared" si="0"/>
        <v>1064070.6102999998</v>
      </c>
      <c r="H27" s="27">
        <f>RA!J31</f>
        <v>-0.79402535433430599</v>
      </c>
      <c r="I27" s="20">
        <f>VLOOKUP(B27,RMS!B:D,3,FALSE)</f>
        <v>1055688.25008761</v>
      </c>
      <c r="J27" s="21">
        <f>VLOOKUP(B27,RMS!B:E,4,FALSE)</f>
        <v>1064070.6760088501</v>
      </c>
      <c r="K27" s="22">
        <f t="shared" si="1"/>
        <v>-7.1587610058486462E-2</v>
      </c>
      <c r="L27" s="22">
        <f t="shared" si="2"/>
        <v>-6.5708850277587771E-2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148406.73850000001</v>
      </c>
      <c r="F28" s="25">
        <f>VLOOKUP(C28,RA!B32:I67,8,0)</f>
        <v>41050.9139</v>
      </c>
      <c r="G28" s="16">
        <f t="shared" si="0"/>
        <v>107355.82460000001</v>
      </c>
      <c r="H28" s="27">
        <f>RA!J32</f>
        <v>27.661084877220699</v>
      </c>
      <c r="I28" s="20">
        <f>VLOOKUP(B28,RMS!B:D,3,FALSE)</f>
        <v>148406.705712314</v>
      </c>
      <c r="J28" s="21">
        <f>VLOOKUP(B28,RMS!B:E,4,FALSE)</f>
        <v>107355.801993708</v>
      </c>
      <c r="K28" s="22">
        <f t="shared" si="1"/>
        <v>3.2787686010124162E-2</v>
      </c>
      <c r="L28" s="22">
        <f t="shared" si="2"/>
        <v>2.2606292011914775E-2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204539.88329999999</v>
      </c>
      <c r="F31" s="25">
        <f>VLOOKUP(C31,RA!B35:I70,8,0)</f>
        <v>21084.424900000002</v>
      </c>
      <c r="G31" s="16">
        <f t="shared" si="0"/>
        <v>183455.45839999997</v>
      </c>
      <c r="H31" s="27">
        <f>RA!J35</f>
        <v>10.3082218293218</v>
      </c>
      <c r="I31" s="20">
        <f>VLOOKUP(B31,RMS!B:D,3,FALSE)</f>
        <v>204539.88329999999</v>
      </c>
      <c r="J31" s="21">
        <f>VLOOKUP(B31,RMS!B:E,4,FALSE)</f>
        <v>183455.45110000001</v>
      </c>
      <c r="K31" s="22">
        <f t="shared" si="1"/>
        <v>0</v>
      </c>
      <c r="L31" s="22">
        <f t="shared" si="2"/>
        <v>7.2999999683815986E-3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292893.50439999998</v>
      </c>
      <c r="F35" s="25">
        <f>VLOOKUP(C35,RA!B8:I74,8,0)</f>
        <v>16717.0743</v>
      </c>
      <c r="G35" s="16">
        <f t="shared" si="0"/>
        <v>276176.4301</v>
      </c>
      <c r="H35" s="27">
        <f>RA!J39</f>
        <v>5.70756061464912</v>
      </c>
      <c r="I35" s="20">
        <f>VLOOKUP(B35,RMS!B:D,3,FALSE)</f>
        <v>292893.50427350402</v>
      </c>
      <c r="J35" s="21">
        <f>VLOOKUP(B35,RMS!B:E,4,FALSE)</f>
        <v>276176.42991453002</v>
      </c>
      <c r="K35" s="22">
        <f t="shared" si="1"/>
        <v>1.2649595737457275E-4</v>
      </c>
      <c r="L35" s="22">
        <f t="shared" si="2"/>
        <v>1.8546998035162687E-4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858326.76950000005</v>
      </c>
      <c r="F36" s="25">
        <f>VLOOKUP(C36,RA!B8:I75,8,0)</f>
        <v>41311.3698</v>
      </c>
      <c r="G36" s="16">
        <f t="shared" si="0"/>
        <v>817015.39970000007</v>
      </c>
      <c r="H36" s="27">
        <f>RA!J40</f>
        <v>4.81301192832015</v>
      </c>
      <c r="I36" s="20">
        <f>VLOOKUP(B36,RMS!B:D,3,FALSE)</f>
        <v>858326.75969230803</v>
      </c>
      <c r="J36" s="21">
        <f>VLOOKUP(B36,RMS!B:E,4,FALSE)</f>
        <v>817015.39089743595</v>
      </c>
      <c r="K36" s="22">
        <f t="shared" si="1"/>
        <v>9.8076920257881284E-3</v>
      </c>
      <c r="L36" s="22">
        <f t="shared" si="2"/>
        <v>8.8025641161948442E-3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11444.336600000001</v>
      </c>
      <c r="F40" s="25">
        <f>VLOOKUP(C40,RA!B8:I78,8,0)</f>
        <v>1467.8633</v>
      </c>
      <c r="G40" s="16">
        <f t="shared" si="0"/>
        <v>9976.4733000000015</v>
      </c>
      <c r="H40" s="27">
        <f>RA!J43</f>
        <v>0</v>
      </c>
      <c r="I40" s="20">
        <f>VLOOKUP(B40,RMS!B:D,3,FALSE)</f>
        <v>11444.3365857348</v>
      </c>
      <c r="J40" s="21">
        <f>VLOOKUP(B40,RMS!B:E,4,FALSE)</f>
        <v>9976.4725814991307</v>
      </c>
      <c r="K40" s="22">
        <f t="shared" si="1"/>
        <v>1.4265200661611743E-5</v>
      </c>
      <c r="L40" s="22">
        <f t="shared" si="2"/>
        <v>7.1850087078928482E-4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20464620.9859</v>
      </c>
      <c r="E7" s="65">
        <v>25751254</v>
      </c>
      <c r="F7" s="66">
        <v>79.470386125273706</v>
      </c>
      <c r="G7" s="65">
        <v>18457057.193799999</v>
      </c>
      <c r="H7" s="66">
        <v>10.876944092552201</v>
      </c>
      <c r="I7" s="65">
        <v>1984220.5622</v>
      </c>
      <c r="J7" s="66">
        <v>9.6958578591175293</v>
      </c>
      <c r="K7" s="65">
        <v>1242659.1009</v>
      </c>
      <c r="L7" s="66">
        <v>6.7327043951374197</v>
      </c>
      <c r="M7" s="66">
        <v>0.59675373621206496</v>
      </c>
      <c r="N7" s="65">
        <v>474262569.56199998</v>
      </c>
      <c r="O7" s="65">
        <v>4156545936.9154</v>
      </c>
      <c r="P7" s="65">
        <v>1190313</v>
      </c>
      <c r="Q7" s="65">
        <v>1171224</v>
      </c>
      <c r="R7" s="66">
        <v>1.62983340505318</v>
      </c>
      <c r="S7" s="65">
        <v>17.192638395027199</v>
      </c>
      <c r="T7" s="65">
        <v>17.5086867315731</v>
      </c>
      <c r="U7" s="67">
        <v>-1.8382771118908301</v>
      </c>
      <c r="V7" s="55"/>
      <c r="W7" s="55"/>
    </row>
    <row r="8" spans="1:23" ht="14.25" thickBot="1" x14ac:dyDescent="0.2">
      <c r="A8" s="50">
        <v>41847</v>
      </c>
      <c r="B8" s="53" t="s">
        <v>6</v>
      </c>
      <c r="C8" s="54"/>
      <c r="D8" s="68">
        <v>705438.83310000005</v>
      </c>
      <c r="E8" s="68">
        <v>723591</v>
      </c>
      <c r="F8" s="69">
        <v>97.491377463235494</v>
      </c>
      <c r="G8" s="68">
        <v>544965.29370000004</v>
      </c>
      <c r="H8" s="69">
        <v>29.446561323286701</v>
      </c>
      <c r="I8" s="68">
        <v>150853.50580000001</v>
      </c>
      <c r="J8" s="69">
        <v>21.384349531352701</v>
      </c>
      <c r="K8" s="68">
        <v>93986.047200000001</v>
      </c>
      <c r="L8" s="69">
        <v>17.246244538232698</v>
      </c>
      <c r="M8" s="69">
        <v>0.60506277574358902</v>
      </c>
      <c r="N8" s="68">
        <v>17966327.137200002</v>
      </c>
      <c r="O8" s="68">
        <v>158550969.1293</v>
      </c>
      <c r="P8" s="68">
        <v>36580</v>
      </c>
      <c r="Q8" s="68">
        <v>34767</v>
      </c>
      <c r="R8" s="69">
        <v>5.2147151034026598</v>
      </c>
      <c r="S8" s="68">
        <v>19.284823212137798</v>
      </c>
      <c r="T8" s="68">
        <v>19.662649877757602</v>
      </c>
      <c r="U8" s="70">
        <v>-1.9591917512734101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116667.1741</v>
      </c>
      <c r="E9" s="68">
        <v>139145</v>
      </c>
      <c r="F9" s="69">
        <v>83.845753782025994</v>
      </c>
      <c r="G9" s="68">
        <v>108984.6948</v>
      </c>
      <c r="H9" s="69">
        <v>7.0491359489497798</v>
      </c>
      <c r="I9" s="68">
        <v>26114.326499999999</v>
      </c>
      <c r="J9" s="69">
        <v>22.383611072653899</v>
      </c>
      <c r="K9" s="68">
        <v>22410.847399999999</v>
      </c>
      <c r="L9" s="69">
        <v>20.563297847579999</v>
      </c>
      <c r="M9" s="69">
        <v>0.165253862734347</v>
      </c>
      <c r="N9" s="68">
        <v>3287405.7214000002</v>
      </c>
      <c r="O9" s="68">
        <v>26792848.981800001</v>
      </c>
      <c r="P9" s="68">
        <v>6614</v>
      </c>
      <c r="Q9" s="68">
        <v>6308</v>
      </c>
      <c r="R9" s="69">
        <v>4.8509828788839497</v>
      </c>
      <c r="S9" s="68">
        <v>17.6394275929846</v>
      </c>
      <c r="T9" s="68">
        <v>17.792745149017101</v>
      </c>
      <c r="U9" s="70">
        <v>-0.86917534724040801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205702.2599</v>
      </c>
      <c r="E10" s="68">
        <v>241088</v>
      </c>
      <c r="F10" s="69">
        <v>85.3224797169498</v>
      </c>
      <c r="G10" s="68">
        <v>172756.73079999999</v>
      </c>
      <c r="H10" s="69">
        <v>19.0704749664087</v>
      </c>
      <c r="I10" s="68">
        <v>58752.095200000003</v>
      </c>
      <c r="J10" s="69">
        <v>28.561715961974201</v>
      </c>
      <c r="K10" s="68">
        <v>35371.189599999998</v>
      </c>
      <c r="L10" s="69">
        <v>20.4745652665476</v>
      </c>
      <c r="M10" s="69">
        <v>0.66101552886420301</v>
      </c>
      <c r="N10" s="68">
        <v>5101496.6688000001</v>
      </c>
      <c r="O10" s="68">
        <v>40679487.505000003</v>
      </c>
      <c r="P10" s="68">
        <v>108790</v>
      </c>
      <c r="Q10" s="68">
        <v>105036</v>
      </c>
      <c r="R10" s="69">
        <v>3.5740127194485698</v>
      </c>
      <c r="S10" s="68">
        <v>1.89081955970218</v>
      </c>
      <c r="T10" s="68">
        <v>1.81705545812864</v>
      </c>
      <c r="U10" s="70">
        <v>3.9011708544603598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63822.004200000003</v>
      </c>
      <c r="E11" s="68">
        <v>62383</v>
      </c>
      <c r="F11" s="69">
        <v>102.30672490903</v>
      </c>
      <c r="G11" s="68">
        <v>46222.747600000002</v>
      </c>
      <c r="H11" s="69">
        <v>38.074881987326897</v>
      </c>
      <c r="I11" s="68">
        <v>14541.401099999999</v>
      </c>
      <c r="J11" s="69">
        <v>22.784306576194901</v>
      </c>
      <c r="K11" s="68">
        <v>7618.0550000000003</v>
      </c>
      <c r="L11" s="69">
        <v>16.481181659568801</v>
      </c>
      <c r="M11" s="69">
        <v>0.908807576212038</v>
      </c>
      <c r="N11" s="68">
        <v>1813965.8689999999</v>
      </c>
      <c r="O11" s="68">
        <v>16914502.065900002</v>
      </c>
      <c r="P11" s="68">
        <v>3776</v>
      </c>
      <c r="Q11" s="68">
        <v>3604</v>
      </c>
      <c r="R11" s="69">
        <v>4.7724750277469603</v>
      </c>
      <c r="S11" s="68">
        <v>16.902013824152501</v>
      </c>
      <c r="T11" s="68">
        <v>17.033840649278599</v>
      </c>
      <c r="U11" s="70">
        <v>-0.77994744589347997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274571.65090000001</v>
      </c>
      <c r="E12" s="68">
        <v>225650</v>
      </c>
      <c r="F12" s="69">
        <v>121.680323908708</v>
      </c>
      <c r="G12" s="68">
        <v>174728.62</v>
      </c>
      <c r="H12" s="69">
        <v>57.141772710160502</v>
      </c>
      <c r="I12" s="68">
        <v>14630.012699999999</v>
      </c>
      <c r="J12" s="69">
        <v>5.3283041610615198</v>
      </c>
      <c r="K12" s="68">
        <v>-6502.1406999999999</v>
      </c>
      <c r="L12" s="69">
        <v>-3.72127971937282</v>
      </c>
      <c r="M12" s="69">
        <v>-3.2500301631430402</v>
      </c>
      <c r="N12" s="68">
        <v>5385060.4146999996</v>
      </c>
      <c r="O12" s="68">
        <v>50274492.762100004</v>
      </c>
      <c r="P12" s="68">
        <v>3180</v>
      </c>
      <c r="Q12" s="68">
        <v>3853</v>
      </c>
      <c r="R12" s="69">
        <v>-17.466908902154199</v>
      </c>
      <c r="S12" s="68">
        <v>86.343286446540901</v>
      </c>
      <c r="T12" s="68">
        <v>97.195839501687004</v>
      </c>
      <c r="U12" s="70">
        <v>-12.5690757229462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311687.03850000002</v>
      </c>
      <c r="E13" s="68">
        <v>410220</v>
      </c>
      <c r="F13" s="69">
        <v>75.980458900102406</v>
      </c>
      <c r="G13" s="68">
        <v>326111.826</v>
      </c>
      <c r="H13" s="69">
        <v>-4.4232641535667501</v>
      </c>
      <c r="I13" s="68">
        <v>91813.521299999993</v>
      </c>
      <c r="J13" s="69">
        <v>29.456958409901901</v>
      </c>
      <c r="K13" s="68">
        <v>32955.284399999997</v>
      </c>
      <c r="L13" s="69">
        <v>10.1055165046361</v>
      </c>
      <c r="M13" s="69">
        <v>1.78600300290536</v>
      </c>
      <c r="N13" s="68">
        <v>9158245.7352000009</v>
      </c>
      <c r="O13" s="68">
        <v>79687482.840499997</v>
      </c>
      <c r="P13" s="68">
        <v>12552</v>
      </c>
      <c r="Q13" s="68">
        <v>17379</v>
      </c>
      <c r="R13" s="69">
        <v>-27.7749007422752</v>
      </c>
      <c r="S13" s="68">
        <v>24.831663360420698</v>
      </c>
      <c r="T13" s="68">
        <v>28.412002813740699</v>
      </c>
      <c r="U13" s="70">
        <v>-14.4184439091052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191371.01149999999</v>
      </c>
      <c r="E14" s="68">
        <v>197488</v>
      </c>
      <c r="F14" s="69">
        <v>96.902602436603701</v>
      </c>
      <c r="G14" s="68">
        <v>159632.4951</v>
      </c>
      <c r="H14" s="69">
        <v>19.8822403797659</v>
      </c>
      <c r="I14" s="68">
        <v>18190.640899999999</v>
      </c>
      <c r="J14" s="69">
        <v>9.5054317565751099</v>
      </c>
      <c r="K14" s="68">
        <v>2256.1217999999999</v>
      </c>
      <c r="L14" s="69">
        <v>1.41332239315478</v>
      </c>
      <c r="M14" s="69">
        <v>7.0627920442947696</v>
      </c>
      <c r="N14" s="68">
        <v>5036491.5352999996</v>
      </c>
      <c r="O14" s="68">
        <v>37807599.737499997</v>
      </c>
      <c r="P14" s="68">
        <v>3587</v>
      </c>
      <c r="Q14" s="68">
        <v>3739</v>
      </c>
      <c r="R14" s="69">
        <v>-4.06525809039851</v>
      </c>
      <c r="S14" s="68">
        <v>53.3512716754948</v>
      </c>
      <c r="T14" s="68">
        <v>51.9874124097352</v>
      </c>
      <c r="U14" s="70">
        <v>2.5563763016844199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118032.6171</v>
      </c>
      <c r="E15" s="68">
        <v>129840</v>
      </c>
      <c r="F15" s="69">
        <v>90.906205406654394</v>
      </c>
      <c r="G15" s="68">
        <v>115780.6032</v>
      </c>
      <c r="H15" s="69">
        <v>1.9450701047997201</v>
      </c>
      <c r="I15" s="68">
        <v>25230.003700000001</v>
      </c>
      <c r="J15" s="69">
        <v>21.375450549083901</v>
      </c>
      <c r="K15" s="68">
        <v>7740.7641999999996</v>
      </c>
      <c r="L15" s="69">
        <v>6.6857176297730696</v>
      </c>
      <c r="M15" s="69">
        <v>2.2593685905068699</v>
      </c>
      <c r="N15" s="68">
        <v>3834631.5254000002</v>
      </c>
      <c r="O15" s="68">
        <v>29656498.821400002</v>
      </c>
      <c r="P15" s="68">
        <v>5549</v>
      </c>
      <c r="Q15" s="68">
        <v>10550</v>
      </c>
      <c r="R15" s="69">
        <v>-47.402843601895697</v>
      </c>
      <c r="S15" s="68">
        <v>21.270970823571801</v>
      </c>
      <c r="T15" s="68">
        <v>19.1769821800948</v>
      </c>
      <c r="U15" s="70">
        <v>9.8443491876568903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1246419.9221999999</v>
      </c>
      <c r="E16" s="68">
        <v>1292276</v>
      </c>
      <c r="F16" s="69">
        <v>96.451526005280598</v>
      </c>
      <c r="G16" s="68">
        <v>1109289.2238</v>
      </c>
      <c r="H16" s="69">
        <v>12.362032863732599</v>
      </c>
      <c r="I16" s="68">
        <v>8463.9825999999994</v>
      </c>
      <c r="J16" s="69">
        <v>0.67906348809481498</v>
      </c>
      <c r="K16" s="68">
        <v>-84214.930500000002</v>
      </c>
      <c r="L16" s="69">
        <v>-7.5917919955547699</v>
      </c>
      <c r="M16" s="69">
        <v>-1.10050453701912</v>
      </c>
      <c r="N16" s="68">
        <v>27722266.3752</v>
      </c>
      <c r="O16" s="68">
        <v>214613404.91940001</v>
      </c>
      <c r="P16" s="68">
        <v>68841</v>
      </c>
      <c r="Q16" s="68">
        <v>65604</v>
      </c>
      <c r="R16" s="69">
        <v>4.93415035668556</v>
      </c>
      <c r="S16" s="68">
        <v>18.1057788556238</v>
      </c>
      <c r="T16" s="68">
        <v>18.233283075727101</v>
      </c>
      <c r="U16" s="70">
        <v>-0.70421836652256398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603271.15159999998</v>
      </c>
      <c r="E17" s="68">
        <v>857917</v>
      </c>
      <c r="F17" s="69">
        <v>70.318125366439901</v>
      </c>
      <c r="G17" s="68">
        <v>585384.95109999995</v>
      </c>
      <c r="H17" s="69">
        <v>3.0554595683387298</v>
      </c>
      <c r="I17" s="68">
        <v>57396.5766</v>
      </c>
      <c r="J17" s="69">
        <v>9.5142253110848092</v>
      </c>
      <c r="K17" s="68">
        <v>33110.7552</v>
      </c>
      <c r="L17" s="69">
        <v>5.6562361464505404</v>
      </c>
      <c r="M17" s="69">
        <v>0.73347228878669601</v>
      </c>
      <c r="N17" s="68">
        <v>17474962.813900001</v>
      </c>
      <c r="O17" s="68">
        <v>207986403.55520001</v>
      </c>
      <c r="P17" s="68">
        <v>15283</v>
      </c>
      <c r="Q17" s="68">
        <v>14973</v>
      </c>
      <c r="R17" s="69">
        <v>2.0703933747412</v>
      </c>
      <c r="S17" s="68">
        <v>39.473346306353498</v>
      </c>
      <c r="T17" s="68">
        <v>34.960294096039497</v>
      </c>
      <c r="U17" s="70">
        <v>11.4331634700743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2086558.6366999999</v>
      </c>
      <c r="E18" s="68">
        <v>2628815</v>
      </c>
      <c r="F18" s="69">
        <v>79.372593229268702</v>
      </c>
      <c r="G18" s="68">
        <v>1890889.1370999999</v>
      </c>
      <c r="H18" s="69">
        <v>10.3480154262292</v>
      </c>
      <c r="I18" s="68">
        <v>334978.38510000001</v>
      </c>
      <c r="J18" s="69">
        <v>16.054108387281399</v>
      </c>
      <c r="K18" s="68">
        <v>128630.1024</v>
      </c>
      <c r="L18" s="69">
        <v>6.8026252769782198</v>
      </c>
      <c r="M18" s="69">
        <v>1.6041990082408599</v>
      </c>
      <c r="N18" s="68">
        <v>52868473.852399997</v>
      </c>
      <c r="O18" s="68">
        <v>515373232.62349999</v>
      </c>
      <c r="P18" s="68">
        <v>110321</v>
      </c>
      <c r="Q18" s="68">
        <v>106391</v>
      </c>
      <c r="R18" s="69">
        <v>3.6939214783205299</v>
      </c>
      <c r="S18" s="68">
        <v>18.913521783703899</v>
      </c>
      <c r="T18" s="68">
        <v>19.1677343891871</v>
      </c>
      <c r="U18" s="70">
        <v>-1.3440786353294201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723575.6899</v>
      </c>
      <c r="E19" s="68">
        <v>642174</v>
      </c>
      <c r="F19" s="69">
        <v>112.67595541083899</v>
      </c>
      <c r="G19" s="68">
        <v>508981.48369999998</v>
      </c>
      <c r="H19" s="69">
        <v>42.161495667784301</v>
      </c>
      <c r="I19" s="68">
        <v>15419.824500000001</v>
      </c>
      <c r="J19" s="69">
        <v>2.1310589500499999</v>
      </c>
      <c r="K19" s="68">
        <v>48779.072500000002</v>
      </c>
      <c r="L19" s="69">
        <v>9.5836634655949506</v>
      </c>
      <c r="M19" s="69">
        <v>-0.68388442605176603</v>
      </c>
      <c r="N19" s="68">
        <v>14599098.534</v>
      </c>
      <c r="O19" s="68">
        <v>163336501.0068</v>
      </c>
      <c r="P19" s="68">
        <v>14091</v>
      </c>
      <c r="Q19" s="68">
        <v>13380</v>
      </c>
      <c r="R19" s="69">
        <v>5.3139013452914803</v>
      </c>
      <c r="S19" s="68">
        <v>51.350201539990103</v>
      </c>
      <c r="T19" s="68">
        <v>48.4415511659193</v>
      </c>
      <c r="U19" s="70">
        <v>5.6643407169601998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1111364.9225000001</v>
      </c>
      <c r="E20" s="68">
        <v>1624086</v>
      </c>
      <c r="F20" s="69">
        <v>68.430176881027194</v>
      </c>
      <c r="G20" s="68">
        <v>1239733.4775</v>
      </c>
      <c r="H20" s="69">
        <v>-10.3545283990284</v>
      </c>
      <c r="I20" s="68">
        <v>93425.914300000004</v>
      </c>
      <c r="J20" s="69">
        <v>8.40641200820337</v>
      </c>
      <c r="K20" s="68">
        <v>-6816.8804</v>
      </c>
      <c r="L20" s="69">
        <v>-0.54986660630853201</v>
      </c>
      <c r="M20" s="69">
        <v>-14.7050833838892</v>
      </c>
      <c r="N20" s="68">
        <v>25692929.655999999</v>
      </c>
      <c r="O20" s="68">
        <v>238438683.3987</v>
      </c>
      <c r="P20" s="68">
        <v>49702</v>
      </c>
      <c r="Q20" s="68">
        <v>47482</v>
      </c>
      <c r="R20" s="69">
        <v>4.6754559622593801</v>
      </c>
      <c r="S20" s="68">
        <v>22.360567431894101</v>
      </c>
      <c r="T20" s="68">
        <v>22.3692414641338</v>
      </c>
      <c r="U20" s="70">
        <v>-3.8791646348460003E-2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412541.68160000001</v>
      </c>
      <c r="E21" s="68">
        <v>458478</v>
      </c>
      <c r="F21" s="69">
        <v>89.980692988540397</v>
      </c>
      <c r="G21" s="68">
        <v>386797.92310000001</v>
      </c>
      <c r="H21" s="69">
        <v>6.6556092891285799</v>
      </c>
      <c r="I21" s="68">
        <v>43697.4064</v>
      </c>
      <c r="J21" s="69">
        <v>10.5922403356975</v>
      </c>
      <c r="K21" s="68">
        <v>21191.911199999999</v>
      </c>
      <c r="L21" s="69">
        <v>5.4788068741830296</v>
      </c>
      <c r="M21" s="69">
        <v>1.06198515969621</v>
      </c>
      <c r="N21" s="68">
        <v>9953630.2464000005</v>
      </c>
      <c r="O21" s="68">
        <v>95326117.525600001</v>
      </c>
      <c r="P21" s="68">
        <v>38632</v>
      </c>
      <c r="Q21" s="68">
        <v>37650</v>
      </c>
      <c r="R21" s="69">
        <v>2.60823373173971</v>
      </c>
      <c r="S21" s="68">
        <v>10.678755477324501</v>
      </c>
      <c r="T21" s="68">
        <v>10.613816733067701</v>
      </c>
      <c r="U21" s="70">
        <v>0.60811153878990898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1527999.4143999999</v>
      </c>
      <c r="E22" s="68">
        <v>1596998</v>
      </c>
      <c r="F22" s="69">
        <v>95.679482028155306</v>
      </c>
      <c r="G22" s="68">
        <v>1324581.6954999999</v>
      </c>
      <c r="H22" s="69">
        <v>15.3571289404852</v>
      </c>
      <c r="I22" s="68">
        <v>92496.102100000004</v>
      </c>
      <c r="J22" s="69">
        <v>6.05341214324487</v>
      </c>
      <c r="K22" s="68">
        <v>129335.3452</v>
      </c>
      <c r="L22" s="69">
        <v>9.7642407138337202</v>
      </c>
      <c r="M22" s="69">
        <v>-0.284835077704652</v>
      </c>
      <c r="N22" s="68">
        <v>35652820.805500001</v>
      </c>
      <c r="O22" s="68">
        <v>290425959.8398</v>
      </c>
      <c r="P22" s="68">
        <v>95343</v>
      </c>
      <c r="Q22" s="68">
        <v>90675</v>
      </c>
      <c r="R22" s="69">
        <v>5.1480562448304399</v>
      </c>
      <c r="S22" s="68">
        <v>16.026340836768298</v>
      </c>
      <c r="T22" s="68">
        <v>16.164741185552799</v>
      </c>
      <c r="U22" s="70">
        <v>-0.86358046539842004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2909513.4226000002</v>
      </c>
      <c r="E23" s="68">
        <v>3554252</v>
      </c>
      <c r="F23" s="69">
        <v>81.860076961340994</v>
      </c>
      <c r="G23" s="68">
        <v>2758997.0531000001</v>
      </c>
      <c r="H23" s="69">
        <v>5.4554740945040203</v>
      </c>
      <c r="I23" s="68">
        <v>314536.73989999999</v>
      </c>
      <c r="J23" s="69">
        <v>10.8106303087244</v>
      </c>
      <c r="K23" s="68">
        <v>84182.089500000002</v>
      </c>
      <c r="L23" s="69">
        <v>3.05118446594255</v>
      </c>
      <c r="M23" s="69">
        <v>2.73638551582876</v>
      </c>
      <c r="N23" s="68">
        <v>75262540.855700001</v>
      </c>
      <c r="O23" s="68">
        <v>599953523.70270002</v>
      </c>
      <c r="P23" s="68">
        <v>100929</v>
      </c>
      <c r="Q23" s="68">
        <v>95305</v>
      </c>
      <c r="R23" s="69">
        <v>5.9010545092072801</v>
      </c>
      <c r="S23" s="68">
        <v>28.8273283456687</v>
      </c>
      <c r="T23" s="68">
        <v>29.313676178584501</v>
      </c>
      <c r="U23" s="70">
        <v>-1.68710685598057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312719.0258</v>
      </c>
      <c r="E24" s="68">
        <v>429046</v>
      </c>
      <c r="F24" s="69">
        <v>72.887062412888099</v>
      </c>
      <c r="G24" s="68">
        <v>355700.01610000001</v>
      </c>
      <c r="H24" s="69">
        <v>-12.083494055259401</v>
      </c>
      <c r="I24" s="68">
        <v>58346.237099999998</v>
      </c>
      <c r="J24" s="69">
        <v>18.657719002141999</v>
      </c>
      <c r="K24" s="68">
        <v>58061.1633</v>
      </c>
      <c r="L24" s="69">
        <v>16.323070191730601</v>
      </c>
      <c r="M24" s="69">
        <v>4.9098878458059998E-3</v>
      </c>
      <c r="N24" s="68">
        <v>7828069.5132999998</v>
      </c>
      <c r="O24" s="68">
        <v>65758467.737400003</v>
      </c>
      <c r="P24" s="68">
        <v>33970</v>
      </c>
      <c r="Q24" s="68">
        <v>33890</v>
      </c>
      <c r="R24" s="69">
        <v>0.236057834169379</v>
      </c>
      <c r="S24" s="68">
        <v>9.2057411186340907</v>
      </c>
      <c r="T24" s="68">
        <v>9.3248607671879604</v>
      </c>
      <c r="U24" s="70">
        <v>-1.2939713057187101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333541.77069999999</v>
      </c>
      <c r="E25" s="68">
        <v>321548</v>
      </c>
      <c r="F25" s="69">
        <v>103.730009423165</v>
      </c>
      <c r="G25" s="68">
        <v>260723.67629999999</v>
      </c>
      <c r="H25" s="69">
        <v>27.929222015192899</v>
      </c>
      <c r="I25" s="68">
        <v>13792.2659</v>
      </c>
      <c r="J25" s="69">
        <v>4.1350940456586098</v>
      </c>
      <c r="K25" s="68">
        <v>26452.3868</v>
      </c>
      <c r="L25" s="69">
        <v>10.145755527611801</v>
      </c>
      <c r="M25" s="69">
        <v>-0.47860032426261101</v>
      </c>
      <c r="N25" s="68">
        <v>6828814.1782999998</v>
      </c>
      <c r="O25" s="68">
        <v>63854699.512100004</v>
      </c>
      <c r="P25" s="68">
        <v>25942</v>
      </c>
      <c r="Q25" s="68">
        <v>25388</v>
      </c>
      <c r="R25" s="69">
        <v>2.1821332913187299</v>
      </c>
      <c r="S25" s="68">
        <v>12.8572111132526</v>
      </c>
      <c r="T25" s="68">
        <v>13.264256365211899</v>
      </c>
      <c r="U25" s="70">
        <v>-3.1658907081311498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960664.9719</v>
      </c>
      <c r="E26" s="68">
        <v>917481</v>
      </c>
      <c r="F26" s="69">
        <v>104.706797405069</v>
      </c>
      <c r="G26" s="68">
        <v>759973.69660000002</v>
      </c>
      <c r="H26" s="69">
        <v>26.407660712187901</v>
      </c>
      <c r="I26" s="68">
        <v>83293.137400000007</v>
      </c>
      <c r="J26" s="69">
        <v>8.6703627004597799</v>
      </c>
      <c r="K26" s="68">
        <v>130560.4935</v>
      </c>
      <c r="L26" s="69">
        <v>17.179606884304899</v>
      </c>
      <c r="M26" s="69">
        <v>-0.36203414090189501</v>
      </c>
      <c r="N26" s="68">
        <v>18285862.9366</v>
      </c>
      <c r="O26" s="68">
        <v>138256112.64840001</v>
      </c>
      <c r="P26" s="68">
        <v>63517</v>
      </c>
      <c r="Q26" s="68">
        <v>63791</v>
      </c>
      <c r="R26" s="69">
        <v>-0.429527676317976</v>
      </c>
      <c r="S26" s="68">
        <v>15.124533147031499</v>
      </c>
      <c r="T26" s="68">
        <v>15.595701465724</v>
      </c>
      <c r="U26" s="70">
        <v>-3.1152585941800299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311993.63319999998</v>
      </c>
      <c r="E27" s="68">
        <v>312685</v>
      </c>
      <c r="F27" s="69">
        <v>99.7788935190367</v>
      </c>
      <c r="G27" s="68">
        <v>253959.48199999999</v>
      </c>
      <c r="H27" s="69">
        <v>22.851736325403301</v>
      </c>
      <c r="I27" s="68">
        <v>99533.893100000001</v>
      </c>
      <c r="J27" s="69">
        <v>31.902539830418601</v>
      </c>
      <c r="K27" s="68">
        <v>71248.7356</v>
      </c>
      <c r="L27" s="69">
        <v>28.0551586571593</v>
      </c>
      <c r="M27" s="69">
        <v>0.39699171166765201</v>
      </c>
      <c r="N27" s="68">
        <v>7229204.4325999999</v>
      </c>
      <c r="O27" s="68">
        <v>57785920.446400002</v>
      </c>
      <c r="P27" s="68">
        <v>41782</v>
      </c>
      <c r="Q27" s="68">
        <v>40360</v>
      </c>
      <c r="R27" s="69">
        <v>3.5232903865213099</v>
      </c>
      <c r="S27" s="68">
        <v>7.4671780479632401</v>
      </c>
      <c r="T27" s="68">
        <v>7.1354146853320097</v>
      </c>
      <c r="U27" s="70">
        <v>4.4429550293329099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1025867.7203</v>
      </c>
      <c r="E28" s="68">
        <v>1383507</v>
      </c>
      <c r="F28" s="69">
        <v>74.149803383719799</v>
      </c>
      <c r="G28" s="68">
        <v>1118043.0578999999</v>
      </c>
      <c r="H28" s="69">
        <v>-8.2443459532883505</v>
      </c>
      <c r="I28" s="68">
        <v>29223.252</v>
      </c>
      <c r="J28" s="69">
        <v>2.8486374433785802</v>
      </c>
      <c r="K28" s="68">
        <v>7536.4987000000001</v>
      </c>
      <c r="L28" s="69">
        <v>0.67407946829486798</v>
      </c>
      <c r="M28" s="69">
        <v>2.8775634632564899</v>
      </c>
      <c r="N28" s="68">
        <v>22788260.398699999</v>
      </c>
      <c r="O28" s="68">
        <v>194488389.59419999</v>
      </c>
      <c r="P28" s="68">
        <v>56052</v>
      </c>
      <c r="Q28" s="68">
        <v>56454</v>
      </c>
      <c r="R28" s="69">
        <v>-0.71208417472632402</v>
      </c>
      <c r="S28" s="68">
        <v>18.302071653107799</v>
      </c>
      <c r="T28" s="68">
        <v>18.200231871966601</v>
      </c>
      <c r="U28" s="70">
        <v>0.556438544616775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663518.51599999995</v>
      </c>
      <c r="E29" s="68">
        <v>772081</v>
      </c>
      <c r="F29" s="69">
        <v>85.938977387087604</v>
      </c>
      <c r="G29" s="68">
        <v>673846.09759999998</v>
      </c>
      <c r="H29" s="69">
        <v>-1.53263210053202</v>
      </c>
      <c r="I29" s="68">
        <v>92834.752099999998</v>
      </c>
      <c r="J29" s="69">
        <v>13.9912828144799</v>
      </c>
      <c r="K29" s="68">
        <v>102459.2369</v>
      </c>
      <c r="L29" s="69">
        <v>15.205139165296499</v>
      </c>
      <c r="M29" s="69">
        <v>-9.3934769486850006E-2</v>
      </c>
      <c r="N29" s="68">
        <v>14111616.469799999</v>
      </c>
      <c r="O29" s="68">
        <v>138211439.3344</v>
      </c>
      <c r="P29" s="68">
        <v>105853</v>
      </c>
      <c r="Q29" s="68">
        <v>106535</v>
      </c>
      <c r="R29" s="69">
        <v>-0.640165203923593</v>
      </c>
      <c r="S29" s="68">
        <v>6.2683014746865897</v>
      </c>
      <c r="T29" s="68">
        <v>6.20383496972826</v>
      </c>
      <c r="U29" s="70">
        <v>1.0284525276691201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1676478.5064000001</v>
      </c>
      <c r="E30" s="68">
        <v>1671540</v>
      </c>
      <c r="F30" s="69">
        <v>100.29544649843901</v>
      </c>
      <c r="G30" s="68">
        <v>1342964.2867999999</v>
      </c>
      <c r="H30" s="69">
        <v>24.834183818446402</v>
      </c>
      <c r="I30" s="68">
        <v>133407.37150000001</v>
      </c>
      <c r="J30" s="69">
        <v>7.9575951013218402</v>
      </c>
      <c r="K30" s="68">
        <v>162614.93719999999</v>
      </c>
      <c r="L30" s="69">
        <v>12.1086568569502</v>
      </c>
      <c r="M30" s="69">
        <v>-0.17961182535204401</v>
      </c>
      <c r="N30" s="68">
        <v>33470469.070900001</v>
      </c>
      <c r="O30" s="68">
        <v>258133859.62020001</v>
      </c>
      <c r="P30" s="68">
        <v>98604</v>
      </c>
      <c r="Q30" s="68">
        <v>97295</v>
      </c>
      <c r="R30" s="69">
        <v>1.34539287733182</v>
      </c>
      <c r="S30" s="68">
        <v>17.002134866739699</v>
      </c>
      <c r="T30" s="68">
        <v>17.047471298627901</v>
      </c>
      <c r="U30" s="70">
        <v>-0.26665140727053299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1055688.1784999999</v>
      </c>
      <c r="E31" s="68">
        <v>1234646</v>
      </c>
      <c r="F31" s="69">
        <v>85.505333391109701</v>
      </c>
      <c r="G31" s="68">
        <v>925714.49769999995</v>
      </c>
      <c r="H31" s="69">
        <v>14.040363537886501</v>
      </c>
      <c r="I31" s="68">
        <v>-8382.4318000000003</v>
      </c>
      <c r="J31" s="69">
        <v>-0.79402535433430599</v>
      </c>
      <c r="K31" s="68">
        <v>34282.773999999998</v>
      </c>
      <c r="L31" s="69">
        <v>3.70338523218313</v>
      </c>
      <c r="M31" s="69">
        <v>-1.2445085628135</v>
      </c>
      <c r="N31" s="68">
        <v>21631821.864399999</v>
      </c>
      <c r="O31" s="68">
        <v>219088754.39140001</v>
      </c>
      <c r="P31" s="68">
        <v>41008</v>
      </c>
      <c r="Q31" s="68">
        <v>40395</v>
      </c>
      <c r="R31" s="69">
        <v>1.5175145438791799</v>
      </c>
      <c r="S31" s="68">
        <v>25.743469042625801</v>
      </c>
      <c r="T31" s="68">
        <v>25.452490097784398</v>
      </c>
      <c r="U31" s="70">
        <v>1.1303019976043001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148406.73850000001</v>
      </c>
      <c r="E32" s="68">
        <v>184945</v>
      </c>
      <c r="F32" s="69">
        <v>80.243714888209993</v>
      </c>
      <c r="G32" s="68">
        <v>149582.9742</v>
      </c>
      <c r="H32" s="69">
        <v>-0.78634330296661903</v>
      </c>
      <c r="I32" s="68">
        <v>41050.9139</v>
      </c>
      <c r="J32" s="69">
        <v>27.661084877220699</v>
      </c>
      <c r="K32" s="68">
        <v>33554.796600000001</v>
      </c>
      <c r="L32" s="69">
        <v>22.432229857347</v>
      </c>
      <c r="M32" s="69">
        <v>0.22339927699040199</v>
      </c>
      <c r="N32" s="68">
        <v>3651231.0994000002</v>
      </c>
      <c r="O32" s="68">
        <v>33580341.146300003</v>
      </c>
      <c r="P32" s="68">
        <v>29414</v>
      </c>
      <c r="Q32" s="68">
        <v>29032</v>
      </c>
      <c r="R32" s="69">
        <v>1.3157894736842</v>
      </c>
      <c r="S32" s="68">
        <v>5.0454456551302096</v>
      </c>
      <c r="T32" s="68">
        <v>5.1057884231193196</v>
      </c>
      <c r="U32" s="70">
        <v>-1.1959848963540001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189.3794</v>
      </c>
      <c r="H33" s="71"/>
      <c r="I33" s="71"/>
      <c r="J33" s="71"/>
      <c r="K33" s="68">
        <v>33.207900000000002</v>
      </c>
      <c r="L33" s="69">
        <v>17.535117335887598</v>
      </c>
      <c r="M33" s="71"/>
      <c r="N33" s="68">
        <v>25.470099999999999</v>
      </c>
      <c r="O33" s="68">
        <v>4859.6175999999996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68">
        <v>1</v>
      </c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204539.88329999999</v>
      </c>
      <c r="E35" s="68">
        <v>169868</v>
      </c>
      <c r="F35" s="69">
        <v>120.41107406927701</v>
      </c>
      <c r="G35" s="68">
        <v>154455.22510000001</v>
      </c>
      <c r="H35" s="69">
        <v>32.426651910010399</v>
      </c>
      <c r="I35" s="68">
        <v>21084.424900000002</v>
      </c>
      <c r="J35" s="69">
        <v>10.3082218293218</v>
      </c>
      <c r="K35" s="68">
        <v>20119.1031</v>
      </c>
      <c r="L35" s="69">
        <v>13.0258481621286</v>
      </c>
      <c r="M35" s="69">
        <v>4.7980359522090003E-2</v>
      </c>
      <c r="N35" s="68">
        <v>4244043.6489000004</v>
      </c>
      <c r="O35" s="68">
        <v>35449812.6316</v>
      </c>
      <c r="P35" s="68">
        <v>16275</v>
      </c>
      <c r="Q35" s="68">
        <v>16544</v>
      </c>
      <c r="R35" s="69">
        <v>-1.6259671179883901</v>
      </c>
      <c r="S35" s="68">
        <v>12.567734764977001</v>
      </c>
      <c r="T35" s="68">
        <v>12.5145867142166</v>
      </c>
      <c r="U35" s="70">
        <v>0.42289284229990298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741338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1048749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597903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292893.50439999998</v>
      </c>
      <c r="E39" s="68">
        <v>345752</v>
      </c>
      <c r="F39" s="69">
        <v>84.712020292001199</v>
      </c>
      <c r="G39" s="68">
        <v>411375.55489999999</v>
      </c>
      <c r="H39" s="69">
        <v>-28.801431949159301</v>
      </c>
      <c r="I39" s="68">
        <v>16717.0743</v>
      </c>
      <c r="J39" s="69">
        <v>5.70756061464912</v>
      </c>
      <c r="K39" s="68">
        <v>21616.657200000001</v>
      </c>
      <c r="L39" s="69">
        <v>5.2547257469527402</v>
      </c>
      <c r="M39" s="69">
        <v>-0.22665775076453501</v>
      </c>
      <c r="N39" s="68">
        <v>6814275.9187000003</v>
      </c>
      <c r="O39" s="68">
        <v>59552502.6347</v>
      </c>
      <c r="P39" s="68">
        <v>438</v>
      </c>
      <c r="Q39" s="68">
        <v>459</v>
      </c>
      <c r="R39" s="69">
        <v>-4.5751633986928102</v>
      </c>
      <c r="S39" s="68">
        <v>668.706631050228</v>
      </c>
      <c r="T39" s="68">
        <v>710.64838191721105</v>
      </c>
      <c r="U39" s="70">
        <v>-6.2720704296160497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858326.76950000005</v>
      </c>
      <c r="E40" s="68">
        <v>545180</v>
      </c>
      <c r="F40" s="69">
        <v>157.43915211489801</v>
      </c>
      <c r="G40" s="68">
        <v>556542.13080000004</v>
      </c>
      <c r="H40" s="69">
        <v>54.224940395114501</v>
      </c>
      <c r="I40" s="68">
        <v>41311.3698</v>
      </c>
      <c r="J40" s="69">
        <v>4.81301192832015</v>
      </c>
      <c r="K40" s="68">
        <v>19815.878400000001</v>
      </c>
      <c r="L40" s="69">
        <v>3.5605351874287998</v>
      </c>
      <c r="M40" s="69">
        <v>1.08476096623605</v>
      </c>
      <c r="N40" s="68">
        <v>16065556.794399999</v>
      </c>
      <c r="O40" s="68">
        <v>119159028.28489999</v>
      </c>
      <c r="P40" s="68">
        <v>3655</v>
      </c>
      <c r="Q40" s="68">
        <v>4342</v>
      </c>
      <c r="R40" s="69">
        <v>-15.822201750345499</v>
      </c>
      <c r="S40" s="68">
        <v>234.83632544459601</v>
      </c>
      <c r="T40" s="68">
        <v>240.28958447719901</v>
      </c>
      <c r="U40" s="70">
        <v>-2.32215310909791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175372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115212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11444.336600000001</v>
      </c>
      <c r="E44" s="73">
        <v>0</v>
      </c>
      <c r="F44" s="74"/>
      <c r="G44" s="73">
        <v>40149.162300000004</v>
      </c>
      <c r="H44" s="75">
        <v>-71.495453592564701</v>
      </c>
      <c r="I44" s="73">
        <v>1467.8633</v>
      </c>
      <c r="J44" s="75">
        <v>12.826110864303001</v>
      </c>
      <c r="K44" s="73">
        <v>4269.5977000000003</v>
      </c>
      <c r="L44" s="75">
        <v>10.6343381914098</v>
      </c>
      <c r="M44" s="75">
        <v>-0.65620571230867997</v>
      </c>
      <c r="N44" s="73">
        <v>502969.01980000001</v>
      </c>
      <c r="O44" s="73">
        <v>7403859.9604000002</v>
      </c>
      <c r="P44" s="73">
        <v>33</v>
      </c>
      <c r="Q44" s="73">
        <v>43</v>
      </c>
      <c r="R44" s="75">
        <v>-23.255813953488399</v>
      </c>
      <c r="S44" s="73">
        <v>346.79807878787898</v>
      </c>
      <c r="T44" s="73">
        <v>689.33233720930195</v>
      </c>
      <c r="U44" s="76">
        <v>-98.770517881368306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5:C35"/>
    <mergeCell ref="B36:C36"/>
    <mergeCell ref="B25:C25"/>
    <mergeCell ref="B26:C26"/>
    <mergeCell ref="B27:C27"/>
    <mergeCell ref="B28:C28"/>
    <mergeCell ref="B29:C29"/>
    <mergeCell ref="B30:C30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19:C19"/>
    <mergeCell ref="B20:C20"/>
    <mergeCell ref="B21:C21"/>
    <mergeCell ref="B22:C22"/>
    <mergeCell ref="B43:C43"/>
    <mergeCell ref="B44:C44"/>
    <mergeCell ref="B37:C3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90835</v>
      </c>
      <c r="D2" s="32">
        <v>705439.37045897404</v>
      </c>
      <c r="E2" s="32">
        <v>554585.33506923099</v>
      </c>
      <c r="F2" s="32">
        <v>150854.03538974401</v>
      </c>
      <c r="G2" s="32">
        <v>554585.33506923099</v>
      </c>
      <c r="H2" s="32">
        <v>0.213844083144374</v>
      </c>
    </row>
    <row r="3" spans="1:8" ht="14.25" x14ac:dyDescent="0.2">
      <c r="A3" s="32">
        <v>2</v>
      </c>
      <c r="B3" s="33">
        <v>13</v>
      </c>
      <c r="C3" s="32">
        <v>12098.72</v>
      </c>
      <c r="D3" s="32">
        <v>116667.19825263599</v>
      </c>
      <c r="E3" s="32">
        <v>90552.839614144206</v>
      </c>
      <c r="F3" s="32">
        <v>26114.358638491802</v>
      </c>
      <c r="G3" s="32">
        <v>90552.839614144206</v>
      </c>
      <c r="H3" s="32">
        <v>0.223836339859149</v>
      </c>
    </row>
    <row r="4" spans="1:8" ht="14.25" x14ac:dyDescent="0.2">
      <c r="A4" s="32">
        <v>3</v>
      </c>
      <c r="B4" s="33">
        <v>14</v>
      </c>
      <c r="C4" s="32">
        <v>140664</v>
      </c>
      <c r="D4" s="32">
        <v>205704.65658205099</v>
      </c>
      <c r="E4" s="32">
        <v>146950.163975214</v>
      </c>
      <c r="F4" s="32">
        <v>58754.492606837601</v>
      </c>
      <c r="G4" s="32">
        <v>146950.163975214</v>
      </c>
      <c r="H4" s="32">
        <v>0.28562548647702402</v>
      </c>
    </row>
    <row r="5" spans="1:8" ht="14.25" x14ac:dyDescent="0.2">
      <c r="A5" s="32">
        <v>4</v>
      </c>
      <c r="B5" s="33">
        <v>15</v>
      </c>
      <c r="C5" s="32">
        <v>4678</v>
      </c>
      <c r="D5" s="32">
        <v>63822.044814529901</v>
      </c>
      <c r="E5" s="32">
        <v>49280.603151282099</v>
      </c>
      <c r="F5" s="32">
        <v>14541.441663247901</v>
      </c>
      <c r="G5" s="32">
        <v>49280.603151282099</v>
      </c>
      <c r="H5" s="32">
        <v>0.22784355633709399</v>
      </c>
    </row>
    <row r="6" spans="1:8" ht="14.25" x14ac:dyDescent="0.2">
      <c r="A6" s="32">
        <v>5</v>
      </c>
      <c r="B6" s="33">
        <v>16</v>
      </c>
      <c r="C6" s="32">
        <v>4796</v>
      </c>
      <c r="D6" s="32">
        <v>274571.64900341898</v>
      </c>
      <c r="E6" s="32">
        <v>259941.641625641</v>
      </c>
      <c r="F6" s="32">
        <v>14630.0073777778</v>
      </c>
      <c r="G6" s="32">
        <v>259941.641625641</v>
      </c>
      <c r="H6" s="32">
        <v>5.3283022594935198E-2</v>
      </c>
    </row>
    <row r="7" spans="1:8" ht="14.25" x14ac:dyDescent="0.2">
      <c r="A7" s="32">
        <v>6</v>
      </c>
      <c r="B7" s="33">
        <v>17</v>
      </c>
      <c r="C7" s="32">
        <v>20222</v>
      </c>
      <c r="D7" s="32">
        <v>311687.188358974</v>
      </c>
      <c r="E7" s="32">
        <v>219873.516749573</v>
      </c>
      <c r="F7" s="32">
        <v>91813.671609401703</v>
      </c>
      <c r="G7" s="32">
        <v>219873.516749573</v>
      </c>
      <c r="H7" s="32">
        <v>0.29456992471457799</v>
      </c>
    </row>
    <row r="8" spans="1:8" ht="14.25" x14ac:dyDescent="0.2">
      <c r="A8" s="32">
        <v>7</v>
      </c>
      <c r="B8" s="33">
        <v>18</v>
      </c>
      <c r="C8" s="32">
        <v>79717</v>
      </c>
      <c r="D8" s="32">
        <v>191371.02011196601</v>
      </c>
      <c r="E8" s="32">
        <v>173180.36718119701</v>
      </c>
      <c r="F8" s="32">
        <v>18190.6529307692</v>
      </c>
      <c r="G8" s="32">
        <v>173180.36718119701</v>
      </c>
      <c r="H8" s="32">
        <v>9.5054376154374801E-2</v>
      </c>
    </row>
    <row r="9" spans="1:8" ht="14.25" x14ac:dyDescent="0.2">
      <c r="A9" s="32">
        <v>8</v>
      </c>
      <c r="B9" s="33">
        <v>19</v>
      </c>
      <c r="C9" s="32">
        <v>16372</v>
      </c>
      <c r="D9" s="32">
        <v>118032.660428205</v>
      </c>
      <c r="E9" s="32">
        <v>92802.614124786298</v>
      </c>
      <c r="F9" s="32">
        <v>25230.0463034188</v>
      </c>
      <c r="G9" s="32">
        <v>92802.614124786298</v>
      </c>
      <c r="H9" s="32">
        <v>0.213754787970447</v>
      </c>
    </row>
    <row r="10" spans="1:8" ht="14.25" x14ac:dyDescent="0.2">
      <c r="A10" s="32">
        <v>9</v>
      </c>
      <c r="B10" s="33">
        <v>21</v>
      </c>
      <c r="C10" s="32">
        <v>318340</v>
      </c>
      <c r="D10" s="32">
        <v>1246419.7498999999</v>
      </c>
      <c r="E10" s="32">
        <v>1237955.9395999999</v>
      </c>
      <c r="F10" s="32">
        <v>8463.8102999999992</v>
      </c>
      <c r="G10" s="32">
        <v>1237955.9395999999</v>
      </c>
      <c r="H10" s="32">
        <v>6.7904975837225403E-3</v>
      </c>
    </row>
    <row r="11" spans="1:8" ht="14.25" x14ac:dyDescent="0.2">
      <c r="A11" s="32">
        <v>10</v>
      </c>
      <c r="B11" s="33">
        <v>22</v>
      </c>
      <c r="C11" s="32">
        <v>51540</v>
      </c>
      <c r="D11" s="32">
        <v>603271.25937606802</v>
      </c>
      <c r="E11" s="32">
        <v>545874.57560170896</v>
      </c>
      <c r="F11" s="32">
        <v>57396.683774359</v>
      </c>
      <c r="G11" s="32">
        <v>545874.57560170896</v>
      </c>
      <c r="H11" s="32">
        <v>9.5142413768760203E-2</v>
      </c>
    </row>
    <row r="12" spans="1:8" ht="14.25" x14ac:dyDescent="0.2">
      <c r="A12" s="32">
        <v>11</v>
      </c>
      <c r="B12" s="33">
        <v>23</v>
      </c>
      <c r="C12" s="32">
        <v>332014.978</v>
      </c>
      <c r="D12" s="32">
        <v>2086558.9899282099</v>
      </c>
      <c r="E12" s="32">
        <v>1751580.2682316201</v>
      </c>
      <c r="F12" s="32">
        <v>334978.72169658099</v>
      </c>
      <c r="G12" s="32">
        <v>1751580.2682316201</v>
      </c>
      <c r="H12" s="32">
        <v>0.16054121801181701</v>
      </c>
    </row>
    <row r="13" spans="1:8" ht="14.25" x14ac:dyDescent="0.2">
      <c r="A13" s="32">
        <v>12</v>
      </c>
      <c r="B13" s="33">
        <v>24</v>
      </c>
      <c r="C13" s="32">
        <v>24104.284</v>
      </c>
      <c r="D13" s="32">
        <v>723575.74973333301</v>
      </c>
      <c r="E13" s="32">
        <v>708155.86549658095</v>
      </c>
      <c r="F13" s="32">
        <v>15419.884236752099</v>
      </c>
      <c r="G13" s="32">
        <v>708155.86549658095</v>
      </c>
      <c r="H13" s="32">
        <v>2.1310670296005599E-2</v>
      </c>
    </row>
    <row r="14" spans="1:8" ht="14.25" x14ac:dyDescent="0.2">
      <c r="A14" s="32">
        <v>13</v>
      </c>
      <c r="B14" s="33">
        <v>25</v>
      </c>
      <c r="C14" s="32">
        <v>101150</v>
      </c>
      <c r="D14" s="32">
        <v>1111364.9147999999</v>
      </c>
      <c r="E14" s="32">
        <v>1017939.0082</v>
      </c>
      <c r="F14" s="32">
        <v>93425.906600000002</v>
      </c>
      <c r="G14" s="32">
        <v>1017939.0082</v>
      </c>
      <c r="H14" s="32">
        <v>8.4064113736047594E-2</v>
      </c>
    </row>
    <row r="15" spans="1:8" ht="14.25" x14ac:dyDescent="0.2">
      <c r="A15" s="32">
        <v>14</v>
      </c>
      <c r="B15" s="33">
        <v>26</v>
      </c>
      <c r="C15" s="32">
        <v>86163</v>
      </c>
      <c r="D15" s="32">
        <v>412541.33496001101</v>
      </c>
      <c r="E15" s="32">
        <v>368844.27509500802</v>
      </c>
      <c r="F15" s="32">
        <v>43697.0598650026</v>
      </c>
      <c r="G15" s="32">
        <v>368844.27509500802</v>
      </c>
      <c r="H15" s="32">
        <v>0.105921652358153</v>
      </c>
    </row>
    <row r="16" spans="1:8" ht="14.25" x14ac:dyDescent="0.2">
      <c r="A16" s="32">
        <v>15</v>
      </c>
      <c r="B16" s="33">
        <v>27</v>
      </c>
      <c r="C16" s="32">
        <v>251925.54699999999</v>
      </c>
      <c r="D16" s="32">
        <v>1527999.8515999999</v>
      </c>
      <c r="E16" s="32">
        <v>1435503.3122</v>
      </c>
      <c r="F16" s="32">
        <v>92496.539399999994</v>
      </c>
      <c r="G16" s="32">
        <v>1435503.3122</v>
      </c>
      <c r="H16" s="32">
        <v>6.0534390303209097E-2</v>
      </c>
    </row>
    <row r="17" spans="1:8" ht="14.25" x14ac:dyDescent="0.2">
      <c r="A17" s="32">
        <v>16</v>
      </c>
      <c r="B17" s="33">
        <v>29</v>
      </c>
      <c r="C17" s="32">
        <v>231749</v>
      </c>
      <c r="D17" s="32">
        <v>2909514.3768811999</v>
      </c>
      <c r="E17" s="32">
        <v>2594976.7284777798</v>
      </c>
      <c r="F17" s="32">
        <v>314537.64840341901</v>
      </c>
      <c r="G17" s="32">
        <v>2594976.7284777798</v>
      </c>
      <c r="H17" s="32">
        <v>0.108106579882441</v>
      </c>
    </row>
    <row r="18" spans="1:8" ht="14.25" x14ac:dyDescent="0.2">
      <c r="A18" s="32">
        <v>17</v>
      </c>
      <c r="B18" s="33">
        <v>31</v>
      </c>
      <c r="C18" s="32">
        <v>40706.552000000003</v>
      </c>
      <c r="D18" s="32">
        <v>312719.02892307698</v>
      </c>
      <c r="E18" s="32">
        <v>254372.77812554</v>
      </c>
      <c r="F18" s="32">
        <v>58346.250797537301</v>
      </c>
      <c r="G18" s="32">
        <v>254372.77812554</v>
      </c>
      <c r="H18" s="32">
        <v>0.186577231959522</v>
      </c>
    </row>
    <row r="19" spans="1:8" ht="14.25" x14ac:dyDescent="0.2">
      <c r="A19" s="32">
        <v>18</v>
      </c>
      <c r="B19" s="33">
        <v>32</v>
      </c>
      <c r="C19" s="32">
        <v>22080.852999999999</v>
      </c>
      <c r="D19" s="32">
        <v>333541.77089313202</v>
      </c>
      <c r="E19" s="32">
        <v>319749.49764627899</v>
      </c>
      <c r="F19" s="32">
        <v>13792.273246853199</v>
      </c>
      <c r="G19" s="32">
        <v>319749.49764627899</v>
      </c>
      <c r="H19" s="32">
        <v>4.1350962459428597E-2</v>
      </c>
    </row>
    <row r="20" spans="1:8" ht="14.25" x14ac:dyDescent="0.2">
      <c r="A20" s="32">
        <v>19</v>
      </c>
      <c r="B20" s="33">
        <v>33</v>
      </c>
      <c r="C20" s="32">
        <v>98157.184999999998</v>
      </c>
      <c r="D20" s="32">
        <v>960664.86656657595</v>
      </c>
      <c r="E20" s="32">
        <v>877371.62216900196</v>
      </c>
      <c r="F20" s="32">
        <v>83293.244397573595</v>
      </c>
      <c r="G20" s="32">
        <v>877371.62216900196</v>
      </c>
      <c r="H20" s="32">
        <v>8.6703747890004901E-2</v>
      </c>
    </row>
    <row r="21" spans="1:8" ht="14.25" x14ac:dyDescent="0.2">
      <c r="A21" s="32">
        <v>20</v>
      </c>
      <c r="B21" s="33">
        <v>34</v>
      </c>
      <c r="C21" s="32">
        <v>63424.093000000001</v>
      </c>
      <c r="D21" s="32">
        <v>311993.55790571799</v>
      </c>
      <c r="E21" s="32">
        <v>212459.74995150699</v>
      </c>
      <c r="F21" s="32">
        <v>99533.807954211195</v>
      </c>
      <c r="G21" s="32">
        <v>212459.74995150699</v>
      </c>
      <c r="H21" s="32">
        <v>0.31902520238667698</v>
      </c>
    </row>
    <row r="22" spans="1:8" ht="14.25" x14ac:dyDescent="0.2">
      <c r="A22" s="32">
        <v>21</v>
      </c>
      <c r="B22" s="33">
        <v>35</v>
      </c>
      <c r="C22" s="32">
        <v>45065.756000000001</v>
      </c>
      <c r="D22" s="32">
        <v>1025867.72052212</v>
      </c>
      <c r="E22" s="32">
        <v>996644.40745663701</v>
      </c>
      <c r="F22" s="32">
        <v>29223.313065486702</v>
      </c>
      <c r="G22" s="32">
        <v>996644.40745663701</v>
      </c>
      <c r="H22" s="32">
        <v>2.8486433953310498E-2</v>
      </c>
    </row>
    <row r="23" spans="1:8" ht="14.25" x14ac:dyDescent="0.2">
      <c r="A23" s="32">
        <v>22</v>
      </c>
      <c r="B23" s="33">
        <v>36</v>
      </c>
      <c r="C23" s="32">
        <v>158563.66</v>
      </c>
      <c r="D23" s="32">
        <v>663518.51409823005</v>
      </c>
      <c r="E23" s="32">
        <v>570683.75979840395</v>
      </c>
      <c r="F23" s="32">
        <v>92834.754299826207</v>
      </c>
      <c r="G23" s="32">
        <v>570683.75979840395</v>
      </c>
      <c r="H23" s="32">
        <v>0.13991283186121101</v>
      </c>
    </row>
    <row r="24" spans="1:8" ht="14.25" x14ac:dyDescent="0.2">
      <c r="A24" s="32">
        <v>23</v>
      </c>
      <c r="B24" s="33">
        <v>37</v>
      </c>
      <c r="C24" s="32">
        <v>185956.07399999999</v>
      </c>
      <c r="D24" s="32">
        <v>1676478.4929362801</v>
      </c>
      <c r="E24" s="32">
        <v>1543071.1268756001</v>
      </c>
      <c r="F24" s="32">
        <v>133407.36606068499</v>
      </c>
      <c r="G24" s="32">
        <v>1543071.1268756001</v>
      </c>
      <c r="H24" s="32">
        <v>7.9575948407800301E-2</v>
      </c>
    </row>
    <row r="25" spans="1:8" ht="14.25" x14ac:dyDescent="0.2">
      <c r="A25" s="32">
        <v>24</v>
      </c>
      <c r="B25" s="33">
        <v>38</v>
      </c>
      <c r="C25" s="32">
        <v>220097.67300000001</v>
      </c>
      <c r="D25" s="32">
        <v>1055688.25008761</v>
      </c>
      <c r="E25" s="32">
        <v>1064070.6760088501</v>
      </c>
      <c r="F25" s="32">
        <v>-8382.4259212389406</v>
      </c>
      <c r="G25" s="32">
        <v>1064070.6760088501</v>
      </c>
      <c r="H25" s="32">
        <v>-7.9402474362514595E-3</v>
      </c>
    </row>
    <row r="26" spans="1:8" ht="14.25" x14ac:dyDescent="0.2">
      <c r="A26" s="32">
        <v>25</v>
      </c>
      <c r="B26" s="33">
        <v>39</v>
      </c>
      <c r="C26" s="32">
        <v>96631.017999999996</v>
      </c>
      <c r="D26" s="32">
        <v>148406.705712314</v>
      </c>
      <c r="E26" s="32">
        <v>107355.801993708</v>
      </c>
      <c r="F26" s="32">
        <v>41050.903718606103</v>
      </c>
      <c r="G26" s="32">
        <v>107355.801993708</v>
      </c>
      <c r="H26" s="32">
        <v>0.27661084127952501</v>
      </c>
    </row>
    <row r="27" spans="1:8" ht="14.25" x14ac:dyDescent="0.2">
      <c r="A27" s="32">
        <v>26</v>
      </c>
      <c r="B27" s="33">
        <v>42</v>
      </c>
      <c r="C27" s="32">
        <v>13333.054</v>
      </c>
      <c r="D27" s="32">
        <v>204539.88329999999</v>
      </c>
      <c r="E27" s="32">
        <v>183455.45110000001</v>
      </c>
      <c r="F27" s="32">
        <v>21084.432199999999</v>
      </c>
      <c r="G27" s="32">
        <v>183455.45110000001</v>
      </c>
      <c r="H27" s="32">
        <v>0.10308225398307901</v>
      </c>
    </row>
    <row r="28" spans="1:8" ht="14.25" x14ac:dyDescent="0.2">
      <c r="A28" s="32">
        <v>27</v>
      </c>
      <c r="B28" s="33">
        <v>75</v>
      </c>
      <c r="C28" s="32">
        <v>447</v>
      </c>
      <c r="D28" s="32">
        <v>292893.50427350402</v>
      </c>
      <c r="E28" s="32">
        <v>276176.42991453002</v>
      </c>
      <c r="F28" s="32">
        <v>16717.074358974402</v>
      </c>
      <c r="G28" s="32">
        <v>276176.42991453002</v>
      </c>
      <c r="H28" s="32">
        <v>5.7075606372492101E-2</v>
      </c>
    </row>
    <row r="29" spans="1:8" ht="14.25" x14ac:dyDescent="0.2">
      <c r="A29" s="32">
        <v>28</v>
      </c>
      <c r="B29" s="33">
        <v>76</v>
      </c>
      <c r="C29" s="32">
        <v>4203</v>
      </c>
      <c r="D29" s="32">
        <v>858326.75969230803</v>
      </c>
      <c r="E29" s="32">
        <v>817015.39089743595</v>
      </c>
      <c r="F29" s="32">
        <v>41311.3687948718</v>
      </c>
      <c r="G29" s="32">
        <v>817015.39089743595</v>
      </c>
      <c r="H29" s="32">
        <v>4.8130118662129399E-2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11444.3365857348</v>
      </c>
      <c r="E30" s="32">
        <v>9976.4725814991307</v>
      </c>
      <c r="F30" s="32">
        <v>1467.8640042356899</v>
      </c>
      <c r="G30" s="32">
        <v>9976.4725814991307</v>
      </c>
      <c r="H30" s="32">
        <v>0.12826117033864201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2014-07-28T00:33:37Z</dcterms:modified>
</cp:coreProperties>
</file>