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<sst xmlns="http://schemas.openxmlformats.org/spreadsheetml/2006/main" count="116" uniqueCount="73">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</sst>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14768019.6339</v>
      </c>
      <c r="F3" s="25">
        <f>RA!I7</f>
        <v>1855777.9062000001</v>
      </c>
      <c r="G3" s="16">
        <f>E3-F3</f>
        <v>12912241.727699999</v>
      </c>
      <c r="H3" s="27">
        <f>RA!J7</f>
        <v>12.566193384115399</v>
      </c>
      <c r="I3" s="20">
        <f>SUM(I4:I40)</f>
        <v>14768023.366926895</v>
      </c>
      <c r="J3" s="21">
        <f>SUM(J4:J40)</f>
        <v>12912241.696699912</v>
      </c>
      <c r="K3" s="22">
        <f>E3-I3</f>
        <v>-3.7330268956720829</v>
      </c>
      <c r="L3" s="22">
        <f>G3-J3</f>
        <v>3.1000087037682533E-2</v>
      </c>
    </row>
    <row r="4" spans="1:13" x14ac:dyDescent="0.15">
      <c r="A4" s="41">
        <f>RA!A8</f>
        <v>41848</v>
      </c>
      <c r="B4" s="12">
        <v>12</v>
      </c>
      <c r="C4" s="38" t="s">
        <v>6</v>
      </c>
      <c r="D4" s="38"/>
      <c r="E4" s="15">
        <f>VLOOKUP(C4,RA!B8:D39,3,0)</f>
        <v>527055.80039999995</v>
      </c>
      <c r="F4" s="25">
        <f>VLOOKUP(C4,RA!B8:I43,8,0)</f>
        <v>131801.06839999999</v>
      </c>
      <c r="G4" s="16">
        <f t="shared" ref="G4:G40" si="0">E4-F4</f>
        <v>395254.73199999996</v>
      </c>
      <c r="H4" s="27">
        <f>RA!J8</f>
        <v>25.007042574993399</v>
      </c>
      <c r="I4" s="20">
        <f>VLOOKUP(B4,RMS!B:D,3,FALSE)</f>
        <v>527056.16287179501</v>
      </c>
      <c r="J4" s="21">
        <f>VLOOKUP(B4,RMS!B:E,4,FALSE)</f>
        <v>395254.73780085501</v>
      </c>
      <c r="K4" s="22">
        <f t="shared" ref="K4:K40" si="1">E4-I4</f>
        <v>-0.36247179505880922</v>
      </c>
      <c r="L4" s="22">
        <f t="shared" ref="L4:L40" si="2">G4-J4</f>
        <v>-5.8008550549857318E-3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90276.474700000006</v>
      </c>
      <c r="F5" s="25">
        <f>VLOOKUP(C5,RA!B9:I44,8,0)</f>
        <v>20376.267899999999</v>
      </c>
      <c r="G5" s="16">
        <f t="shared" si="0"/>
        <v>69900.206800000014</v>
      </c>
      <c r="H5" s="27">
        <f>RA!J9</f>
        <v>22.570961003642299</v>
      </c>
      <c r="I5" s="20">
        <f>VLOOKUP(B5,RMS!B:D,3,FALSE)</f>
        <v>90276.491250397099</v>
      </c>
      <c r="J5" s="21">
        <f>VLOOKUP(B5,RMS!B:E,4,FALSE)</f>
        <v>69900.205133946001</v>
      </c>
      <c r="K5" s="22">
        <f t="shared" si="1"/>
        <v>-1.6550397092942148E-2</v>
      </c>
      <c r="L5" s="22">
        <f t="shared" si="2"/>
        <v>1.6660540131852031E-3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155705.60949999999</v>
      </c>
      <c r="F6" s="25">
        <f>VLOOKUP(C6,RA!B10:I45,8,0)</f>
        <v>45730.850599999998</v>
      </c>
      <c r="G6" s="16">
        <f t="shared" si="0"/>
        <v>109974.75889999999</v>
      </c>
      <c r="H6" s="27">
        <f>RA!J10</f>
        <v>29.370072630556098</v>
      </c>
      <c r="I6" s="20">
        <f>VLOOKUP(B6,RMS!B:D,3,FALSE)</f>
        <v>155707.63759145301</v>
      </c>
      <c r="J6" s="21">
        <f>VLOOKUP(B6,RMS!B:E,4,FALSE)</f>
        <v>109974.758431624</v>
      </c>
      <c r="K6" s="22">
        <f t="shared" si="1"/>
        <v>-2.0280914530158043</v>
      </c>
      <c r="L6" s="22">
        <f t="shared" si="2"/>
        <v>4.6837599074933678E-4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48561.272599999997</v>
      </c>
      <c r="F7" s="25">
        <f>VLOOKUP(C7,RA!B11:I46,8,0)</f>
        <v>11266.596799999999</v>
      </c>
      <c r="G7" s="16">
        <f t="shared" si="0"/>
        <v>37294.675799999997</v>
      </c>
      <c r="H7" s="27">
        <f>RA!J11</f>
        <v>23.200785722407101</v>
      </c>
      <c r="I7" s="20">
        <f>VLOOKUP(B7,RMS!B:D,3,FALSE)</f>
        <v>48561.299335042699</v>
      </c>
      <c r="J7" s="21">
        <f>VLOOKUP(B7,RMS!B:E,4,FALSE)</f>
        <v>37294.675541025601</v>
      </c>
      <c r="K7" s="22">
        <f t="shared" si="1"/>
        <v>-2.6735042702057399E-2</v>
      </c>
      <c r="L7" s="22">
        <f t="shared" si="2"/>
        <v>2.5897439627442509E-4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137820.62090000001</v>
      </c>
      <c r="F8" s="25">
        <f>VLOOKUP(C8,RA!B12:I47,8,0)</f>
        <v>27775.571499999998</v>
      </c>
      <c r="G8" s="16">
        <f t="shared" si="0"/>
        <v>110045.04940000002</v>
      </c>
      <c r="H8" s="27">
        <f>RA!J12</f>
        <v>20.153422121174</v>
      </c>
      <c r="I8" s="20">
        <f>VLOOKUP(B8,RMS!B:D,3,FALSE)</f>
        <v>137820.62397179499</v>
      </c>
      <c r="J8" s="21">
        <f>VLOOKUP(B8,RMS!B:E,4,FALSE)</f>
        <v>110045.048705983</v>
      </c>
      <c r="K8" s="22">
        <f t="shared" si="1"/>
        <v>-3.0717949848622084E-3</v>
      </c>
      <c r="L8" s="22">
        <f t="shared" si="2"/>
        <v>6.9401701330207288E-4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250597.18049999999</v>
      </c>
      <c r="F9" s="25">
        <f>VLOOKUP(C9,RA!B13:I48,8,0)</f>
        <v>75151.547000000006</v>
      </c>
      <c r="G9" s="16">
        <f t="shared" si="0"/>
        <v>175445.6335</v>
      </c>
      <c r="H9" s="27">
        <f>RA!J13</f>
        <v>29.9889834554623</v>
      </c>
      <c r="I9" s="20">
        <f>VLOOKUP(B9,RMS!B:D,3,FALSE)</f>
        <v>250597.29045213701</v>
      </c>
      <c r="J9" s="21">
        <f>VLOOKUP(B9,RMS!B:E,4,FALSE)</f>
        <v>175445.63321538499</v>
      </c>
      <c r="K9" s="22">
        <f t="shared" si="1"/>
        <v>-0.10995213701971807</v>
      </c>
      <c r="L9" s="22">
        <f t="shared" si="2"/>
        <v>2.8461500187404454E-4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152857.00779999999</v>
      </c>
      <c r="F10" s="25">
        <f>VLOOKUP(C10,RA!B14:I49,8,0)</f>
        <v>15238.89</v>
      </c>
      <c r="G10" s="16">
        <f t="shared" si="0"/>
        <v>137618.11780000001</v>
      </c>
      <c r="H10" s="27">
        <f>RA!J14</f>
        <v>9.9693760981758501</v>
      </c>
      <c r="I10" s="20">
        <f>VLOOKUP(B10,RMS!B:D,3,FALSE)</f>
        <v>152857.01594273499</v>
      </c>
      <c r="J10" s="21">
        <f>VLOOKUP(B10,RMS!B:E,4,FALSE)</f>
        <v>137618.11558461501</v>
      </c>
      <c r="K10" s="22">
        <f t="shared" si="1"/>
        <v>-8.1427349941805005E-3</v>
      </c>
      <c r="L10" s="22">
        <f t="shared" si="2"/>
        <v>2.2153850004542619E-3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92689.415599999993</v>
      </c>
      <c r="F11" s="25">
        <f>VLOOKUP(C11,RA!B15:I50,8,0)</f>
        <v>20780.161899999999</v>
      </c>
      <c r="G11" s="16">
        <f t="shared" si="0"/>
        <v>71909.253700000001</v>
      </c>
      <c r="H11" s="27">
        <f>RA!J15</f>
        <v>22.419131424537799</v>
      </c>
      <c r="I11" s="20">
        <f>VLOOKUP(B11,RMS!B:D,3,FALSE)</f>
        <v>92689.446994871803</v>
      </c>
      <c r="J11" s="21">
        <f>VLOOKUP(B11,RMS!B:E,4,FALSE)</f>
        <v>71909.254782051299</v>
      </c>
      <c r="K11" s="22">
        <f t="shared" si="1"/>
        <v>-3.1394871810334735E-2</v>
      </c>
      <c r="L11" s="22">
        <f t="shared" si="2"/>
        <v>-1.0820512979989871E-3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887378.92660000001</v>
      </c>
      <c r="F12" s="25">
        <f>VLOOKUP(C12,RA!B16:I51,8,0)</f>
        <v>22420.7562</v>
      </c>
      <c r="G12" s="16">
        <f t="shared" si="0"/>
        <v>864958.17040000006</v>
      </c>
      <c r="H12" s="27">
        <f>RA!J16</f>
        <v>2.5266270730481901</v>
      </c>
      <c r="I12" s="20">
        <f>VLOOKUP(B12,RMS!B:D,3,FALSE)</f>
        <v>887378.79410000006</v>
      </c>
      <c r="J12" s="21">
        <f>VLOOKUP(B12,RMS!B:E,4,FALSE)</f>
        <v>864958.17039999994</v>
      </c>
      <c r="K12" s="22">
        <f t="shared" si="1"/>
        <v>0.13249999994877726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425543.82339999999</v>
      </c>
      <c r="F13" s="25">
        <f>VLOOKUP(C13,RA!B17:I52,8,0)</f>
        <v>64059.557399999998</v>
      </c>
      <c r="G13" s="16">
        <f t="shared" si="0"/>
        <v>361484.266</v>
      </c>
      <c r="H13" s="27">
        <f>RA!J17</f>
        <v>15.0535747148621</v>
      </c>
      <c r="I13" s="20">
        <f>VLOOKUP(B13,RMS!B:D,3,FALSE)</f>
        <v>425543.89687521401</v>
      </c>
      <c r="J13" s="21">
        <f>VLOOKUP(B13,RMS!B:E,4,FALSE)</f>
        <v>361484.26716495701</v>
      </c>
      <c r="K13" s="22">
        <f t="shared" si="1"/>
        <v>-7.3475214012432843E-2</v>
      </c>
      <c r="L13" s="22">
        <f t="shared" si="2"/>
        <v>-1.1649570078589022E-3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1682216.3951000001</v>
      </c>
      <c r="F14" s="25">
        <f>VLOOKUP(C14,RA!B18:I53,8,0)</f>
        <v>276718.83130000002</v>
      </c>
      <c r="G14" s="16">
        <f t="shared" si="0"/>
        <v>1405497.5638000001</v>
      </c>
      <c r="H14" s="27">
        <f>RA!J18</f>
        <v>16.449657256107699</v>
      </c>
      <c r="I14" s="20">
        <f>VLOOKUP(B14,RMS!B:D,3,FALSE)</f>
        <v>1682216.5946820499</v>
      </c>
      <c r="J14" s="21">
        <f>VLOOKUP(B14,RMS!B:E,4,FALSE)</f>
        <v>1405497.5729179501</v>
      </c>
      <c r="K14" s="22">
        <f t="shared" si="1"/>
        <v>-0.1995820498559624</v>
      </c>
      <c r="L14" s="22">
        <f t="shared" si="2"/>
        <v>-9.1179499868303537E-3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382726.55709999998</v>
      </c>
      <c r="F15" s="25">
        <f>VLOOKUP(C15,RA!B19:I54,8,0)</f>
        <v>45081.613100000002</v>
      </c>
      <c r="G15" s="16">
        <f t="shared" si="0"/>
        <v>337644.94399999996</v>
      </c>
      <c r="H15" s="27">
        <f>RA!J19</f>
        <v>11.7790658274652</v>
      </c>
      <c r="I15" s="20">
        <f>VLOOKUP(B15,RMS!B:D,3,FALSE)</f>
        <v>382726.59536752099</v>
      </c>
      <c r="J15" s="21">
        <f>VLOOKUP(B15,RMS!B:E,4,FALSE)</f>
        <v>337644.94307606801</v>
      </c>
      <c r="K15" s="22">
        <f t="shared" si="1"/>
        <v>-3.8267521013040096E-2</v>
      </c>
      <c r="L15" s="22">
        <f t="shared" si="2"/>
        <v>9.2393194790929556E-4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815965.57649999997</v>
      </c>
      <c r="F16" s="25">
        <f>VLOOKUP(C16,RA!B20:I55,8,0)</f>
        <v>75679.340700000001</v>
      </c>
      <c r="G16" s="16">
        <f t="shared" si="0"/>
        <v>740286.23579999991</v>
      </c>
      <c r="H16" s="27">
        <f>RA!J20</f>
        <v>9.2748202717838506</v>
      </c>
      <c r="I16" s="20">
        <f>VLOOKUP(B16,RMS!B:D,3,FALSE)</f>
        <v>815965.57819999999</v>
      </c>
      <c r="J16" s="21">
        <f>VLOOKUP(B16,RMS!B:E,4,FALSE)</f>
        <v>740286.23580000002</v>
      </c>
      <c r="K16" s="22">
        <f t="shared" si="1"/>
        <v>-1.7000000225380063E-3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319429.69290000002</v>
      </c>
      <c r="F17" s="25">
        <f>VLOOKUP(C17,RA!B21:I56,8,0)</f>
        <v>37886.567199999998</v>
      </c>
      <c r="G17" s="16">
        <f t="shared" si="0"/>
        <v>281543.12570000003</v>
      </c>
      <c r="H17" s="27">
        <f>RA!J21</f>
        <v>11.860690487487201</v>
      </c>
      <c r="I17" s="20">
        <f>VLOOKUP(B17,RMS!B:D,3,FALSE)</f>
        <v>319429.40622641298</v>
      </c>
      <c r="J17" s="21">
        <f>VLOOKUP(B17,RMS!B:E,4,FALSE)</f>
        <v>281543.12551980902</v>
      </c>
      <c r="K17" s="22">
        <f t="shared" si="1"/>
        <v>0.28667358704842627</v>
      </c>
      <c r="L17" s="22">
        <f t="shared" si="2"/>
        <v>1.8019101116806269E-4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1234722.1847000001</v>
      </c>
      <c r="F18" s="25">
        <f>VLOOKUP(C18,RA!B22:I57,8,0)</f>
        <v>84365.839500000002</v>
      </c>
      <c r="G18" s="16">
        <f t="shared" si="0"/>
        <v>1150356.3452000001</v>
      </c>
      <c r="H18" s="27">
        <f>RA!J22</f>
        <v>6.8327791097799304</v>
      </c>
      <c r="I18" s="20">
        <f>VLOOKUP(B18,RMS!B:D,3,FALSE)</f>
        <v>1234722.8025</v>
      </c>
      <c r="J18" s="21">
        <f>VLOOKUP(B18,RMS!B:E,4,FALSE)</f>
        <v>1150356.3454</v>
      </c>
      <c r="K18" s="22">
        <f t="shared" si="1"/>
        <v>-0.61779999989084899</v>
      </c>
      <c r="L18" s="22">
        <f t="shared" si="2"/>
        <v>-1.9999989308416843E-4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2207033.6729000001</v>
      </c>
      <c r="F19" s="25">
        <f>VLOOKUP(C19,RA!B23:I58,8,0)</f>
        <v>271970.02500000002</v>
      </c>
      <c r="G19" s="16">
        <f t="shared" si="0"/>
        <v>1935063.6479000002</v>
      </c>
      <c r="H19" s="27">
        <f>RA!J23</f>
        <v>12.322876100147401</v>
      </c>
      <c r="I19" s="20">
        <f>VLOOKUP(B19,RMS!B:D,3,FALSE)</f>
        <v>2207034.3525179499</v>
      </c>
      <c r="J19" s="21">
        <f>VLOOKUP(B19,RMS!B:E,4,FALSE)</f>
        <v>1935063.6832461499</v>
      </c>
      <c r="K19" s="22">
        <f t="shared" si="1"/>
        <v>-0.67961794976145029</v>
      </c>
      <c r="L19" s="22">
        <f t="shared" si="2"/>
        <v>-3.5346149699762464E-2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245679.15650000001</v>
      </c>
      <c r="F20" s="25">
        <f>VLOOKUP(C20,RA!B24:I59,8,0)</f>
        <v>48339.385699999999</v>
      </c>
      <c r="G20" s="16">
        <f t="shared" si="0"/>
        <v>197339.7708</v>
      </c>
      <c r="H20" s="27">
        <f>RA!J24</f>
        <v>19.675818815341799</v>
      </c>
      <c r="I20" s="20">
        <f>VLOOKUP(B20,RMS!B:D,3,FALSE)</f>
        <v>245679.15368695301</v>
      </c>
      <c r="J20" s="21">
        <f>VLOOKUP(B20,RMS!B:E,4,FALSE)</f>
        <v>197339.75086939099</v>
      </c>
      <c r="K20" s="22">
        <f t="shared" si="1"/>
        <v>2.8130470018368214E-3</v>
      </c>
      <c r="L20" s="22">
        <f t="shared" si="2"/>
        <v>1.9930609007133171E-2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226331.01730000001</v>
      </c>
      <c r="F21" s="25">
        <f>VLOOKUP(C21,RA!B25:I60,8,0)</f>
        <v>20512.708999999999</v>
      </c>
      <c r="G21" s="16">
        <f t="shared" si="0"/>
        <v>205818.3083</v>
      </c>
      <c r="H21" s="27">
        <f>RA!J25</f>
        <v>9.0631453190574192</v>
      </c>
      <c r="I21" s="20">
        <f>VLOOKUP(B21,RMS!B:D,3,FALSE)</f>
        <v>226331.01167694599</v>
      </c>
      <c r="J21" s="21">
        <f>VLOOKUP(B21,RMS!B:E,4,FALSE)</f>
        <v>205818.317334269</v>
      </c>
      <c r="K21" s="22">
        <f t="shared" si="1"/>
        <v>5.6230540212709457E-3</v>
      </c>
      <c r="L21" s="22">
        <f t="shared" si="2"/>
        <v>-9.034268994582817E-3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527404.93929999997</v>
      </c>
      <c r="F22" s="25">
        <f>VLOOKUP(C22,RA!B26:I61,8,0)</f>
        <v>119697.97070000001</v>
      </c>
      <c r="G22" s="16">
        <f t="shared" si="0"/>
        <v>407706.96859999996</v>
      </c>
      <c r="H22" s="27">
        <f>RA!J26</f>
        <v>22.695648406112699</v>
      </c>
      <c r="I22" s="20">
        <f>VLOOKUP(B22,RMS!B:D,3,FALSE)</f>
        <v>527404.94669661904</v>
      </c>
      <c r="J22" s="21">
        <f>VLOOKUP(B22,RMS!B:E,4,FALSE)</f>
        <v>407706.89256718301</v>
      </c>
      <c r="K22" s="22">
        <f t="shared" si="1"/>
        <v>-7.3966190684586763E-3</v>
      </c>
      <c r="L22" s="22">
        <f t="shared" si="2"/>
        <v>7.6032816956285387E-2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241369.32670000001</v>
      </c>
      <c r="F23" s="25">
        <f>VLOOKUP(C23,RA!B27:I62,8,0)</f>
        <v>78720.997900000002</v>
      </c>
      <c r="G23" s="16">
        <f t="shared" si="0"/>
        <v>162648.32880000002</v>
      </c>
      <c r="H23" s="27">
        <f>RA!J27</f>
        <v>32.614333799689099</v>
      </c>
      <c r="I23" s="20">
        <f>VLOOKUP(B23,RMS!B:D,3,FALSE)</f>
        <v>241369.28625438301</v>
      </c>
      <c r="J23" s="21">
        <f>VLOOKUP(B23,RMS!B:E,4,FALSE)</f>
        <v>162648.34772007499</v>
      </c>
      <c r="K23" s="22">
        <f t="shared" si="1"/>
        <v>4.0445616992656142E-2</v>
      </c>
      <c r="L23" s="22">
        <f t="shared" si="2"/>
        <v>-1.8920074973721057E-2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816772.42449999996</v>
      </c>
      <c r="F24" s="25">
        <f>VLOOKUP(C24,RA!B28:I63,8,0)</f>
        <v>33014.889900000002</v>
      </c>
      <c r="G24" s="16">
        <f t="shared" si="0"/>
        <v>783757.53460000001</v>
      </c>
      <c r="H24" s="27">
        <f>RA!J28</f>
        <v>4.0421161280280202</v>
      </c>
      <c r="I24" s="20">
        <f>VLOOKUP(B24,RMS!B:D,3,FALSE)</f>
        <v>816772.42449999996</v>
      </c>
      <c r="J24" s="21">
        <f>VLOOKUP(B24,RMS!B:E,4,FALSE)</f>
        <v>783757.50910000002</v>
      </c>
      <c r="K24" s="22">
        <f t="shared" si="1"/>
        <v>0</v>
      </c>
      <c r="L24" s="22">
        <f t="shared" si="2"/>
        <v>2.5499999988824129E-2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541727.10279999999</v>
      </c>
      <c r="F25" s="25">
        <f>VLOOKUP(C25,RA!B29:I64,8,0)</f>
        <v>83219.130300000004</v>
      </c>
      <c r="G25" s="16">
        <f t="shared" si="0"/>
        <v>458507.97249999997</v>
      </c>
      <c r="H25" s="27">
        <f>RA!J29</f>
        <v>15.361817762092601</v>
      </c>
      <c r="I25" s="20">
        <f>VLOOKUP(B25,RMS!B:D,3,FALSE)</f>
        <v>541727.10179645999</v>
      </c>
      <c r="J25" s="21">
        <f>VLOOKUP(B25,RMS!B:E,4,FALSE)</f>
        <v>458507.99222591001</v>
      </c>
      <c r="K25" s="22">
        <f t="shared" si="1"/>
        <v>1.0035400046035647E-3</v>
      </c>
      <c r="L25" s="22">
        <f t="shared" si="2"/>
        <v>-1.9725910038687289E-2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1115302.6218000001</v>
      </c>
      <c r="F26" s="25">
        <f>VLOOKUP(C26,RA!B30:I65,8,0)</f>
        <v>142606.93109999999</v>
      </c>
      <c r="G26" s="16">
        <f t="shared" si="0"/>
        <v>972695.69070000015</v>
      </c>
      <c r="H26" s="27">
        <f>RA!J30</f>
        <v>12.786388941670801</v>
      </c>
      <c r="I26" s="20">
        <f>VLOOKUP(B26,RMS!B:D,3,FALSE)</f>
        <v>1115302.6212327401</v>
      </c>
      <c r="J26" s="21">
        <f>VLOOKUP(B26,RMS!B:E,4,FALSE)</f>
        <v>972695.71733440098</v>
      </c>
      <c r="K26" s="22">
        <f t="shared" si="1"/>
        <v>5.6725996546447277E-4</v>
      </c>
      <c r="L26" s="22">
        <f t="shared" si="2"/>
        <v>-2.6634400826878846E-2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687073.06400000001</v>
      </c>
      <c r="F27" s="25">
        <f>VLOOKUP(C27,RA!B31:I66,8,0)</f>
        <v>11698.671399999999</v>
      </c>
      <c r="G27" s="16">
        <f t="shared" si="0"/>
        <v>675374.39260000002</v>
      </c>
      <c r="H27" s="27">
        <f>RA!J31</f>
        <v>1.7026822928980401</v>
      </c>
      <c r="I27" s="20">
        <f>VLOOKUP(B27,RMS!B:D,3,FALSE)</f>
        <v>687073.118387611</v>
      </c>
      <c r="J27" s="21">
        <f>VLOOKUP(B27,RMS!B:E,4,FALSE)</f>
        <v>675374.37690885004</v>
      </c>
      <c r="K27" s="22">
        <f t="shared" si="1"/>
        <v>-5.4387610987760127E-2</v>
      </c>
      <c r="L27" s="22">
        <f t="shared" si="2"/>
        <v>1.5691149979829788E-2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124852.84789999999</v>
      </c>
      <c r="F28" s="25">
        <f>VLOOKUP(C28,RA!B32:I67,8,0)</f>
        <v>35025.769</v>
      </c>
      <c r="G28" s="16">
        <f t="shared" si="0"/>
        <v>89827.078899999993</v>
      </c>
      <c r="H28" s="27">
        <f>RA!J32</f>
        <v>28.053640416799801</v>
      </c>
      <c r="I28" s="20">
        <f>VLOOKUP(B28,RMS!B:D,3,FALSE)</f>
        <v>124852.800366266</v>
      </c>
      <c r="J28" s="21">
        <f>VLOOKUP(B28,RMS!B:E,4,FALSE)</f>
        <v>89827.060705285796</v>
      </c>
      <c r="K28" s="22">
        <f t="shared" si="1"/>
        <v>4.7533733988530003E-2</v>
      </c>
      <c r="L28" s="22">
        <f t="shared" si="2"/>
        <v>1.8194714197306894E-2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146713.03570000001</v>
      </c>
      <c r="F31" s="25">
        <f>VLOOKUP(C31,RA!B35:I70,8,0)</f>
        <v>16194.9812</v>
      </c>
      <c r="G31" s="16">
        <f t="shared" si="0"/>
        <v>130518.05450000001</v>
      </c>
      <c r="H31" s="27">
        <f>RA!J35</f>
        <v>11.0385427734694</v>
      </c>
      <c r="I31" s="20">
        <f>VLOOKUP(B31,RMS!B:D,3,FALSE)</f>
        <v>146713.03539999999</v>
      </c>
      <c r="J31" s="21">
        <f>VLOOKUP(B31,RMS!B:E,4,FALSE)</f>
        <v>130518.0615</v>
      </c>
      <c r="K31" s="22">
        <f t="shared" si="1"/>
        <v>3.0000001424923539E-4</v>
      </c>
      <c r="L31" s="22">
        <f t="shared" si="2"/>
        <v>-6.9999999832361937E-3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226834.18859999999</v>
      </c>
      <c r="F35" s="25">
        <f>VLOOKUP(C35,RA!B8:I74,8,0)</f>
        <v>11955.156800000001</v>
      </c>
      <c r="G35" s="16">
        <f t="shared" si="0"/>
        <v>214879.0318</v>
      </c>
      <c r="H35" s="27">
        <f>RA!J39</f>
        <v>5.2704386731939099</v>
      </c>
      <c r="I35" s="20">
        <f>VLOOKUP(B35,RMS!B:D,3,FALSE)</f>
        <v>226834.188034188</v>
      </c>
      <c r="J35" s="21">
        <f>VLOOKUP(B35,RMS!B:E,4,FALSE)</f>
        <v>214879.02991452999</v>
      </c>
      <c r="K35" s="22">
        <f t="shared" si="1"/>
        <v>5.6581199169158936E-4</v>
      </c>
      <c r="L35" s="22">
        <f t="shared" si="2"/>
        <v>1.8854700028896332E-3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426385.39779999998</v>
      </c>
      <c r="F36" s="25">
        <f>VLOOKUP(C36,RA!B8:I75,8,0)</f>
        <v>24745.6054</v>
      </c>
      <c r="G36" s="16">
        <f t="shared" si="0"/>
        <v>401639.79239999998</v>
      </c>
      <c r="H36" s="27">
        <f>RA!J40</f>
        <v>5.8035771224058603</v>
      </c>
      <c r="I36" s="20">
        <f>VLOOKUP(B36,RMS!B:D,3,FALSE)</f>
        <v>426385.39026495698</v>
      </c>
      <c r="J36" s="21">
        <f>VLOOKUP(B36,RMS!B:E,4,FALSE)</f>
        <v>401639.79140598298</v>
      </c>
      <c r="K36" s="22">
        <f t="shared" si="1"/>
        <v>7.5350429979152977E-3</v>
      </c>
      <c r="L36" s="22">
        <f t="shared" si="2"/>
        <v>9.9401699844747782E-4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30994.299800000001</v>
      </c>
      <c r="F40" s="25">
        <f>VLOOKUP(C40,RA!B8:I78,8,0)</f>
        <v>3742.2233000000001</v>
      </c>
      <c r="G40" s="16">
        <f t="shared" si="0"/>
        <v>27252.076499999999</v>
      </c>
      <c r="H40" s="27">
        <f>RA!J43</f>
        <v>0</v>
      </c>
      <c r="I40" s="20">
        <f>VLOOKUP(B40,RMS!B:D,3,FALSE)</f>
        <v>30994.299750397098</v>
      </c>
      <c r="J40" s="21">
        <f>VLOOKUP(B40,RMS!B:E,4,FALSE)</f>
        <v>27252.0763936162</v>
      </c>
      <c r="K40" s="22">
        <f t="shared" si="1"/>
        <v>4.9602902436163276E-5</v>
      </c>
      <c r="L40" s="22">
        <f t="shared" si="2"/>
        <v>1.0638379899319261E-4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6"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14768019.6339</v>
      </c>
      <c r="E7" s="65">
        <v>19795229</v>
      </c>
      <c r="F7" s="66">
        <v>74.603934280830998</v>
      </c>
      <c r="G7" s="65">
        <v>18840963.027199998</v>
      </c>
      <c r="H7" s="66">
        <v>-21.617490504174601</v>
      </c>
      <c r="I7" s="65">
        <v>1855777.9062000001</v>
      </c>
      <c r="J7" s="66">
        <v>12.566193384115399</v>
      </c>
      <c r="K7" s="65">
        <v>1470420.5122</v>
      </c>
      <c r="L7" s="66">
        <v>7.8043808592862698</v>
      </c>
      <c r="M7" s="66">
        <v>0.26207291778284603</v>
      </c>
      <c r="N7" s="65">
        <v>489030589.19590002</v>
      </c>
      <c r="O7" s="65">
        <v>4171313956.5493002</v>
      </c>
      <c r="P7" s="65">
        <v>929780</v>
      </c>
      <c r="Q7" s="65">
        <v>1190313</v>
      </c>
      <c r="R7" s="66">
        <v>-21.887772375837301</v>
      </c>
      <c r="S7" s="65">
        <v>15.8833483554174</v>
      </c>
      <c r="T7" s="65">
        <v>17.192638395027199</v>
      </c>
      <c r="U7" s="67">
        <v>-8.2431613933796992</v>
      </c>
      <c r="V7" s="55"/>
      <c r="W7" s="55"/>
    </row>
    <row r="8" spans="1:23" ht="14.25" thickBot="1" x14ac:dyDescent="0.2">
      <c r="A8" s="50">
        <v>41848</v>
      </c>
      <c r="B8" s="53" t="s">
        <v>6</v>
      </c>
      <c r="C8" s="54"/>
      <c r="D8" s="68">
        <v>527055.80039999995</v>
      </c>
      <c r="E8" s="68">
        <v>618616</v>
      </c>
      <c r="F8" s="69">
        <v>85.199186635974499</v>
      </c>
      <c r="G8" s="68">
        <v>563899.30249999999</v>
      </c>
      <c r="H8" s="69">
        <v>-6.5337023714442397</v>
      </c>
      <c r="I8" s="68">
        <v>131801.06839999999</v>
      </c>
      <c r="J8" s="69">
        <v>25.007042574993399</v>
      </c>
      <c r="K8" s="68">
        <v>100499.56449999999</v>
      </c>
      <c r="L8" s="69">
        <v>17.8222537347437</v>
      </c>
      <c r="M8" s="69">
        <v>0.31145909990485598</v>
      </c>
      <c r="N8" s="68">
        <v>18493382.937600002</v>
      </c>
      <c r="O8" s="68">
        <v>159078024.92969999</v>
      </c>
      <c r="P8" s="68">
        <v>27001</v>
      </c>
      <c r="Q8" s="68">
        <v>36580</v>
      </c>
      <c r="R8" s="69">
        <v>-26.1864406779661</v>
      </c>
      <c r="S8" s="68">
        <v>19.519862242139201</v>
      </c>
      <c r="T8" s="68">
        <v>19.284823212137798</v>
      </c>
      <c r="U8" s="70">
        <v>1.20410188906969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90276.474700000006</v>
      </c>
      <c r="E9" s="68">
        <v>121937</v>
      </c>
      <c r="F9" s="69">
        <v>74.035341774850906</v>
      </c>
      <c r="G9" s="68">
        <v>111155.54</v>
      </c>
      <c r="H9" s="69">
        <v>-18.7836479405345</v>
      </c>
      <c r="I9" s="68">
        <v>20376.267899999999</v>
      </c>
      <c r="J9" s="69">
        <v>22.570961003642299</v>
      </c>
      <c r="K9" s="68">
        <v>22969.202700000002</v>
      </c>
      <c r="L9" s="69">
        <v>20.664019715076702</v>
      </c>
      <c r="M9" s="69">
        <v>-0.11288745342475499</v>
      </c>
      <c r="N9" s="68">
        <v>3377682.1960999998</v>
      </c>
      <c r="O9" s="68">
        <v>26883125.456500001</v>
      </c>
      <c r="P9" s="68">
        <v>5176</v>
      </c>
      <c r="Q9" s="68">
        <v>6614</v>
      </c>
      <c r="R9" s="69">
        <v>-21.7417599032356</v>
      </c>
      <c r="S9" s="68">
        <v>17.441359099690899</v>
      </c>
      <c r="T9" s="68">
        <v>17.6394275929846</v>
      </c>
      <c r="U9" s="70">
        <v>-1.1356253383786501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155705.60949999999</v>
      </c>
      <c r="E10" s="68">
        <v>178674</v>
      </c>
      <c r="F10" s="69">
        <v>87.145085183070904</v>
      </c>
      <c r="G10" s="68">
        <v>186539.58180000001</v>
      </c>
      <c r="H10" s="69">
        <v>-16.529452892769399</v>
      </c>
      <c r="I10" s="68">
        <v>45730.850599999998</v>
      </c>
      <c r="J10" s="69">
        <v>29.370072630556098</v>
      </c>
      <c r="K10" s="68">
        <v>38888.308599999997</v>
      </c>
      <c r="L10" s="69">
        <v>20.8472154942936</v>
      </c>
      <c r="M10" s="69">
        <v>0.17595370553092099</v>
      </c>
      <c r="N10" s="68">
        <v>5257202.2783000004</v>
      </c>
      <c r="O10" s="68">
        <v>40835193.114500001</v>
      </c>
      <c r="P10" s="68">
        <v>88315</v>
      </c>
      <c r="Q10" s="68">
        <v>108790</v>
      </c>
      <c r="R10" s="69">
        <v>-18.820663663939701</v>
      </c>
      <c r="S10" s="68">
        <v>1.7630709335899899</v>
      </c>
      <c r="T10" s="68">
        <v>1.89081955970218</v>
      </c>
      <c r="U10" s="70">
        <v>-7.2458018380499603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48561.272599999997</v>
      </c>
      <c r="E11" s="68">
        <v>47526</v>
      </c>
      <c r="F11" s="69">
        <v>102.17832891469899</v>
      </c>
      <c r="G11" s="68">
        <v>49835.034500000002</v>
      </c>
      <c r="H11" s="69">
        <v>-2.5559566934783602</v>
      </c>
      <c r="I11" s="68">
        <v>11266.596799999999</v>
      </c>
      <c r="J11" s="69">
        <v>23.200785722407101</v>
      </c>
      <c r="K11" s="68">
        <v>8353.4635999999991</v>
      </c>
      <c r="L11" s="69">
        <v>16.762230996348599</v>
      </c>
      <c r="M11" s="69">
        <v>0.34873357202394401</v>
      </c>
      <c r="N11" s="68">
        <v>1862527.1416</v>
      </c>
      <c r="O11" s="68">
        <v>16963063.338500001</v>
      </c>
      <c r="P11" s="68">
        <v>2869</v>
      </c>
      <c r="Q11" s="68">
        <v>3776</v>
      </c>
      <c r="R11" s="69">
        <v>-24.020127118644101</v>
      </c>
      <c r="S11" s="68">
        <v>16.926201673056799</v>
      </c>
      <c r="T11" s="68">
        <v>16.902013824152501</v>
      </c>
      <c r="U11" s="70">
        <v>0.142901812063216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137820.62090000001</v>
      </c>
      <c r="E12" s="68">
        <v>134442</v>
      </c>
      <c r="F12" s="69">
        <v>102.51306950209</v>
      </c>
      <c r="G12" s="68">
        <v>179017.52540000001</v>
      </c>
      <c r="H12" s="69">
        <v>-23.012777328895002</v>
      </c>
      <c r="I12" s="68">
        <v>27775.571499999998</v>
      </c>
      <c r="J12" s="69">
        <v>20.153422121174</v>
      </c>
      <c r="K12" s="68">
        <v>-4909.9350000000004</v>
      </c>
      <c r="L12" s="69">
        <v>-2.7427119155117099</v>
      </c>
      <c r="M12" s="69">
        <v>-6.6570140948912799</v>
      </c>
      <c r="N12" s="68">
        <v>5522881.0356000001</v>
      </c>
      <c r="O12" s="68">
        <v>50412313.383000001</v>
      </c>
      <c r="P12" s="68">
        <v>1492</v>
      </c>
      <c r="Q12" s="68">
        <v>3180</v>
      </c>
      <c r="R12" s="69">
        <v>-53.081761006289298</v>
      </c>
      <c r="S12" s="68">
        <v>92.373070308311</v>
      </c>
      <c r="T12" s="68">
        <v>86.343286446540901</v>
      </c>
      <c r="U12" s="70">
        <v>6.5276425712003201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250597.18049999999</v>
      </c>
      <c r="E13" s="68">
        <v>290636</v>
      </c>
      <c r="F13" s="69">
        <v>86.223723317139005</v>
      </c>
      <c r="G13" s="68">
        <v>341476.02590000001</v>
      </c>
      <c r="H13" s="69">
        <v>-26.613536092461601</v>
      </c>
      <c r="I13" s="68">
        <v>75151.547000000006</v>
      </c>
      <c r="J13" s="69">
        <v>29.9889834554623</v>
      </c>
      <c r="K13" s="68">
        <v>36965.544699999999</v>
      </c>
      <c r="L13" s="69">
        <v>10.8252239970794</v>
      </c>
      <c r="M13" s="69">
        <v>1.0330160859228501</v>
      </c>
      <c r="N13" s="68">
        <v>9408842.9156999998</v>
      </c>
      <c r="O13" s="68">
        <v>79938080.020999998</v>
      </c>
      <c r="P13" s="68">
        <v>10035</v>
      </c>
      <c r="Q13" s="68">
        <v>12552</v>
      </c>
      <c r="R13" s="69">
        <v>-20.052581261950301</v>
      </c>
      <c r="S13" s="68">
        <v>24.972314947683099</v>
      </c>
      <c r="T13" s="68">
        <v>24.831663360420698</v>
      </c>
      <c r="U13" s="70">
        <v>0.56323007120934498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152857.00779999999</v>
      </c>
      <c r="E14" s="68">
        <v>157201</v>
      </c>
      <c r="F14" s="69">
        <v>97.236663761680902</v>
      </c>
      <c r="G14" s="68">
        <v>176810.63339999999</v>
      </c>
      <c r="H14" s="69">
        <v>-13.547615965952399</v>
      </c>
      <c r="I14" s="68">
        <v>15238.89</v>
      </c>
      <c r="J14" s="69">
        <v>9.9693760981758501</v>
      </c>
      <c r="K14" s="68">
        <v>1586.962</v>
      </c>
      <c r="L14" s="69">
        <v>0.89754895929239997</v>
      </c>
      <c r="M14" s="69">
        <v>8.6025550706318104</v>
      </c>
      <c r="N14" s="68">
        <v>5189348.5431000004</v>
      </c>
      <c r="O14" s="68">
        <v>37960456.745300002</v>
      </c>
      <c r="P14" s="68">
        <v>2848</v>
      </c>
      <c r="Q14" s="68">
        <v>3587</v>
      </c>
      <c r="R14" s="69">
        <v>-20.6021745190967</v>
      </c>
      <c r="S14" s="68">
        <v>53.671702176966299</v>
      </c>
      <c r="T14" s="68">
        <v>53.3512716754948</v>
      </c>
      <c r="U14" s="70">
        <v>0.59701945061277595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92689.415599999993</v>
      </c>
      <c r="E15" s="68">
        <v>95138</v>
      </c>
      <c r="F15" s="69">
        <v>97.426281401753201</v>
      </c>
      <c r="G15" s="68">
        <v>113345.3483</v>
      </c>
      <c r="H15" s="69">
        <v>-18.2238909755064</v>
      </c>
      <c r="I15" s="68">
        <v>20780.161899999999</v>
      </c>
      <c r="J15" s="69">
        <v>22.419131424537799</v>
      </c>
      <c r="K15" s="68">
        <v>8931.7693999999992</v>
      </c>
      <c r="L15" s="69">
        <v>7.8801375918485803</v>
      </c>
      <c r="M15" s="69">
        <v>1.32654482772473</v>
      </c>
      <c r="N15" s="68">
        <v>3927320.9410000001</v>
      </c>
      <c r="O15" s="68">
        <v>29749188.237</v>
      </c>
      <c r="P15" s="68">
        <v>4366</v>
      </c>
      <c r="Q15" s="68">
        <v>5549</v>
      </c>
      <c r="R15" s="69">
        <v>-21.319156604793701</v>
      </c>
      <c r="S15" s="68">
        <v>21.229824919835099</v>
      </c>
      <c r="T15" s="68">
        <v>21.270970823571801</v>
      </c>
      <c r="U15" s="70">
        <v>-0.193811790215379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887378.92660000001</v>
      </c>
      <c r="E16" s="68">
        <v>1299731</v>
      </c>
      <c r="F16" s="69">
        <v>68.274044906215195</v>
      </c>
      <c r="G16" s="68">
        <v>1041849.5603</v>
      </c>
      <c r="H16" s="69">
        <v>-14.8265776160159</v>
      </c>
      <c r="I16" s="68">
        <v>22420.7562</v>
      </c>
      <c r="J16" s="69">
        <v>2.5266270730481901</v>
      </c>
      <c r="K16" s="68">
        <v>37940.477899999998</v>
      </c>
      <c r="L16" s="69">
        <v>3.6416464858011799</v>
      </c>
      <c r="M16" s="69">
        <v>-0.40905446001248202</v>
      </c>
      <c r="N16" s="68">
        <v>28609645.301800001</v>
      </c>
      <c r="O16" s="68">
        <v>215500783.84599999</v>
      </c>
      <c r="P16" s="68">
        <v>58615</v>
      </c>
      <c r="Q16" s="68">
        <v>68841</v>
      </c>
      <c r="R16" s="69">
        <v>-14.854519835563099</v>
      </c>
      <c r="S16" s="68">
        <v>15.139109896784101</v>
      </c>
      <c r="T16" s="68">
        <v>18.1057788556238</v>
      </c>
      <c r="U16" s="70">
        <v>-19.596059339459099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425543.82339999999</v>
      </c>
      <c r="E17" s="68">
        <v>775604</v>
      </c>
      <c r="F17" s="69">
        <v>54.8661202624019</v>
      </c>
      <c r="G17" s="68">
        <v>671639.34310000006</v>
      </c>
      <c r="H17" s="69">
        <v>-36.641022034851098</v>
      </c>
      <c r="I17" s="68">
        <v>64059.557399999998</v>
      </c>
      <c r="J17" s="69">
        <v>15.0535747148621</v>
      </c>
      <c r="K17" s="68">
        <v>33328.950499999999</v>
      </c>
      <c r="L17" s="69">
        <v>4.9623284940646597</v>
      </c>
      <c r="M17" s="69">
        <v>0.92203944135594695</v>
      </c>
      <c r="N17" s="68">
        <v>17900506.6373</v>
      </c>
      <c r="O17" s="68">
        <v>208411947.3786</v>
      </c>
      <c r="P17" s="68">
        <v>12278</v>
      </c>
      <c r="Q17" s="68">
        <v>15283</v>
      </c>
      <c r="R17" s="69">
        <v>-19.662369953543202</v>
      </c>
      <c r="S17" s="68">
        <v>34.659050610848702</v>
      </c>
      <c r="T17" s="68">
        <v>39.473346306353498</v>
      </c>
      <c r="U17" s="70">
        <v>-13.890443075200301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1682216.3951000001</v>
      </c>
      <c r="E18" s="68">
        <v>1947024</v>
      </c>
      <c r="F18" s="69">
        <v>86.399366166005194</v>
      </c>
      <c r="G18" s="68">
        <v>2100793.1559000001</v>
      </c>
      <c r="H18" s="69">
        <v>-19.924701278869001</v>
      </c>
      <c r="I18" s="68">
        <v>276718.83130000002</v>
      </c>
      <c r="J18" s="69">
        <v>16.449657256107699</v>
      </c>
      <c r="K18" s="68">
        <v>139674.3175</v>
      </c>
      <c r="L18" s="69">
        <v>6.6486468269248604</v>
      </c>
      <c r="M18" s="69">
        <v>0.98117188795284405</v>
      </c>
      <c r="N18" s="68">
        <v>54550690.247500002</v>
      </c>
      <c r="O18" s="68">
        <v>517055449.01859999</v>
      </c>
      <c r="P18" s="68">
        <v>87772</v>
      </c>
      <c r="Q18" s="68">
        <v>110321</v>
      </c>
      <c r="R18" s="69">
        <v>-20.439444892631499</v>
      </c>
      <c r="S18" s="68">
        <v>19.165752120266099</v>
      </c>
      <c r="T18" s="68">
        <v>18.913521783703899</v>
      </c>
      <c r="U18" s="70">
        <v>1.3160471604738899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382726.55709999998</v>
      </c>
      <c r="E19" s="68">
        <v>498699</v>
      </c>
      <c r="F19" s="69">
        <v>76.745001914982794</v>
      </c>
      <c r="G19" s="68">
        <v>522694.33600000001</v>
      </c>
      <c r="H19" s="69">
        <v>-26.778131932923799</v>
      </c>
      <c r="I19" s="68">
        <v>45081.613100000002</v>
      </c>
      <c r="J19" s="69">
        <v>11.7790658274652</v>
      </c>
      <c r="K19" s="68">
        <v>51625.161500000002</v>
      </c>
      <c r="L19" s="69">
        <v>9.8767401795607004</v>
      </c>
      <c r="M19" s="69">
        <v>-0.126751146337818</v>
      </c>
      <c r="N19" s="68">
        <v>14981825.0911</v>
      </c>
      <c r="O19" s="68">
        <v>163719227.56389999</v>
      </c>
      <c r="P19" s="68">
        <v>9314</v>
      </c>
      <c r="Q19" s="68">
        <v>14091</v>
      </c>
      <c r="R19" s="69">
        <v>-33.9010716059896</v>
      </c>
      <c r="S19" s="68">
        <v>41.091535011810201</v>
      </c>
      <c r="T19" s="68">
        <v>51.350201539990103</v>
      </c>
      <c r="U19" s="70">
        <v>-24.965401086212601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815965.57649999997</v>
      </c>
      <c r="E20" s="68">
        <v>1030124</v>
      </c>
      <c r="F20" s="69">
        <v>79.210422871421301</v>
      </c>
      <c r="G20" s="68">
        <v>1293507.1856</v>
      </c>
      <c r="H20" s="69">
        <v>-36.918357657092599</v>
      </c>
      <c r="I20" s="68">
        <v>75679.340700000001</v>
      </c>
      <c r="J20" s="69">
        <v>9.2748202717838506</v>
      </c>
      <c r="K20" s="68">
        <v>-12061.627500000001</v>
      </c>
      <c r="L20" s="69">
        <v>-0.93247471945083604</v>
      </c>
      <c r="M20" s="69">
        <v>-7.2743888169320403</v>
      </c>
      <c r="N20" s="68">
        <v>26508895.232500002</v>
      </c>
      <c r="O20" s="68">
        <v>239254648.9752</v>
      </c>
      <c r="P20" s="68">
        <v>38331</v>
      </c>
      <c r="Q20" s="68">
        <v>49702</v>
      </c>
      <c r="R20" s="69">
        <v>-22.878354995774799</v>
      </c>
      <c r="S20" s="68">
        <v>21.287354269390299</v>
      </c>
      <c r="T20" s="68">
        <v>22.360567431894101</v>
      </c>
      <c r="U20" s="70">
        <v>-5.0415525993616601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319429.69290000002</v>
      </c>
      <c r="E21" s="68">
        <v>378262</v>
      </c>
      <c r="F21" s="69">
        <v>84.446677937514195</v>
      </c>
      <c r="G21" s="68">
        <v>387030.85940000002</v>
      </c>
      <c r="H21" s="69">
        <v>-17.4666088912909</v>
      </c>
      <c r="I21" s="68">
        <v>37886.567199999998</v>
      </c>
      <c r="J21" s="69">
        <v>11.860690487487201</v>
      </c>
      <c r="K21" s="68">
        <v>21263.618900000001</v>
      </c>
      <c r="L21" s="69">
        <v>5.49403707315851</v>
      </c>
      <c r="M21" s="69">
        <v>0.78175537184782795</v>
      </c>
      <c r="N21" s="68">
        <v>10273059.939300001</v>
      </c>
      <c r="O21" s="68">
        <v>95645547.218500003</v>
      </c>
      <c r="P21" s="68">
        <v>30370</v>
      </c>
      <c r="Q21" s="68">
        <v>38632</v>
      </c>
      <c r="R21" s="69">
        <v>-21.386415406916498</v>
      </c>
      <c r="S21" s="68">
        <v>10.5179352288443</v>
      </c>
      <c r="T21" s="68">
        <v>10.678755477324501</v>
      </c>
      <c r="U21" s="70">
        <v>-1.5290096866085701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1234722.1847000001</v>
      </c>
      <c r="E22" s="68">
        <v>1371177</v>
      </c>
      <c r="F22" s="69">
        <v>90.048344210849507</v>
      </c>
      <c r="G22" s="68">
        <v>1321422.8219999999</v>
      </c>
      <c r="H22" s="69">
        <v>-6.5611578562550301</v>
      </c>
      <c r="I22" s="68">
        <v>84365.839500000002</v>
      </c>
      <c r="J22" s="69">
        <v>6.8327791097799304</v>
      </c>
      <c r="K22" s="68">
        <v>132798.0471</v>
      </c>
      <c r="L22" s="69">
        <v>10.049625667809201</v>
      </c>
      <c r="M22" s="69">
        <v>-0.36470572164008902</v>
      </c>
      <c r="N22" s="68">
        <v>36887542.990199998</v>
      </c>
      <c r="O22" s="68">
        <v>291660682.02450001</v>
      </c>
      <c r="P22" s="68">
        <v>77726</v>
      </c>
      <c r="Q22" s="68">
        <v>95343</v>
      </c>
      <c r="R22" s="69">
        <v>-18.477497037013698</v>
      </c>
      <c r="S22" s="68">
        <v>15.885574771633699</v>
      </c>
      <c r="T22" s="68">
        <v>16.026340836768298</v>
      </c>
      <c r="U22" s="70">
        <v>-0.88612509876552203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2207033.6729000001</v>
      </c>
      <c r="E23" s="68">
        <v>2854774</v>
      </c>
      <c r="F23" s="69">
        <v>77.310276501747595</v>
      </c>
      <c r="G23" s="68">
        <v>2800970.0098000001</v>
      </c>
      <c r="H23" s="69">
        <v>-21.204666055757201</v>
      </c>
      <c r="I23" s="68">
        <v>271970.02500000002</v>
      </c>
      <c r="J23" s="69">
        <v>12.322876100147401</v>
      </c>
      <c r="K23" s="68">
        <v>147104.15229999999</v>
      </c>
      <c r="L23" s="69">
        <v>5.2519002983007201</v>
      </c>
      <c r="M23" s="69">
        <v>0.84882629584345204</v>
      </c>
      <c r="N23" s="68">
        <v>77469574.528600007</v>
      </c>
      <c r="O23" s="68">
        <v>602160557.37559998</v>
      </c>
      <c r="P23" s="68">
        <v>78492</v>
      </c>
      <c r="Q23" s="68">
        <v>100929</v>
      </c>
      <c r="R23" s="69">
        <v>-22.230478851469801</v>
      </c>
      <c r="S23" s="68">
        <v>28.117944158640402</v>
      </c>
      <c r="T23" s="68">
        <v>28.8273283456687</v>
      </c>
      <c r="U23" s="70">
        <v>-2.5228878150765399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245679.15650000001</v>
      </c>
      <c r="E24" s="68">
        <v>369361</v>
      </c>
      <c r="F24" s="69">
        <v>66.514644615971903</v>
      </c>
      <c r="G24" s="68">
        <v>355459.92</v>
      </c>
      <c r="H24" s="69">
        <v>-30.8841467977599</v>
      </c>
      <c r="I24" s="68">
        <v>48339.385699999999</v>
      </c>
      <c r="J24" s="69">
        <v>19.675818815341799</v>
      </c>
      <c r="K24" s="68">
        <v>57250.166700000002</v>
      </c>
      <c r="L24" s="69">
        <v>16.105941479984601</v>
      </c>
      <c r="M24" s="69">
        <v>-0.15564637648469901</v>
      </c>
      <c r="N24" s="68">
        <v>8073748.6698000003</v>
      </c>
      <c r="O24" s="68">
        <v>66004146.8939</v>
      </c>
      <c r="P24" s="68">
        <v>26815</v>
      </c>
      <c r="Q24" s="68">
        <v>33970</v>
      </c>
      <c r="R24" s="69">
        <v>-21.062702384456902</v>
      </c>
      <c r="S24" s="68">
        <v>9.1620047175088608</v>
      </c>
      <c r="T24" s="68">
        <v>9.2057411186340907</v>
      </c>
      <c r="U24" s="70">
        <v>-0.47736715351879699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226331.01730000001</v>
      </c>
      <c r="E25" s="68">
        <v>273213</v>
      </c>
      <c r="F25" s="69">
        <v>82.840500744840099</v>
      </c>
      <c r="G25" s="68">
        <v>252964.33</v>
      </c>
      <c r="H25" s="69">
        <v>-10.5284854587997</v>
      </c>
      <c r="I25" s="68">
        <v>20512.708999999999</v>
      </c>
      <c r="J25" s="69">
        <v>9.0631453190574192</v>
      </c>
      <c r="K25" s="68">
        <v>23430.6322</v>
      </c>
      <c r="L25" s="69">
        <v>9.2624253387819504</v>
      </c>
      <c r="M25" s="69">
        <v>-0.12453454841052</v>
      </c>
      <c r="N25" s="68">
        <v>7055145.1956000002</v>
      </c>
      <c r="O25" s="68">
        <v>64081030.529399998</v>
      </c>
      <c r="P25" s="68">
        <v>18110</v>
      </c>
      <c r="Q25" s="68">
        <v>25942</v>
      </c>
      <c r="R25" s="69">
        <v>-30.190424793770699</v>
      </c>
      <c r="S25" s="68">
        <v>12.4975713583655</v>
      </c>
      <c r="T25" s="68">
        <v>12.8572111132526</v>
      </c>
      <c r="U25" s="70">
        <v>-2.87767714681911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527404.93929999997</v>
      </c>
      <c r="E26" s="68">
        <v>709643</v>
      </c>
      <c r="F26" s="69">
        <v>74.319755045847003</v>
      </c>
      <c r="G26" s="68">
        <v>778394.77339999995</v>
      </c>
      <c r="H26" s="69">
        <v>-32.2445425736462</v>
      </c>
      <c r="I26" s="68">
        <v>119697.97070000001</v>
      </c>
      <c r="J26" s="69">
        <v>22.695648406112699</v>
      </c>
      <c r="K26" s="68">
        <v>135704.6703</v>
      </c>
      <c r="L26" s="69">
        <v>17.433913348010702</v>
      </c>
      <c r="M26" s="69">
        <v>-0.117952459297195</v>
      </c>
      <c r="N26" s="68">
        <v>18813267.8759</v>
      </c>
      <c r="O26" s="68">
        <v>138783517.58770001</v>
      </c>
      <c r="P26" s="68">
        <v>40625</v>
      </c>
      <c r="Q26" s="68">
        <v>63517</v>
      </c>
      <c r="R26" s="69">
        <v>-36.0407449974023</v>
      </c>
      <c r="S26" s="68">
        <v>12.982275428923099</v>
      </c>
      <c r="T26" s="68">
        <v>15.124533147031499</v>
      </c>
      <c r="U26" s="70">
        <v>-16.501404009159401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241369.32670000001</v>
      </c>
      <c r="E27" s="68">
        <v>275554</v>
      </c>
      <c r="F27" s="69">
        <v>87.594201753558295</v>
      </c>
      <c r="G27" s="68">
        <v>256955.16709999999</v>
      </c>
      <c r="H27" s="69">
        <v>-6.0655874625531103</v>
      </c>
      <c r="I27" s="68">
        <v>78720.997900000002</v>
      </c>
      <c r="J27" s="69">
        <v>32.614333799689099</v>
      </c>
      <c r="K27" s="68">
        <v>72594.525899999993</v>
      </c>
      <c r="L27" s="69">
        <v>28.251825685898002</v>
      </c>
      <c r="M27" s="69">
        <v>8.4393029970873001E-2</v>
      </c>
      <c r="N27" s="68">
        <v>7470573.7593</v>
      </c>
      <c r="O27" s="68">
        <v>58027289.773100004</v>
      </c>
      <c r="P27" s="68">
        <v>34580</v>
      </c>
      <c r="Q27" s="68">
        <v>41782</v>
      </c>
      <c r="R27" s="69">
        <v>-17.237087741132498</v>
      </c>
      <c r="S27" s="68">
        <v>6.9800267987275904</v>
      </c>
      <c r="T27" s="68">
        <v>7.4671780479632401</v>
      </c>
      <c r="U27" s="70">
        <v>-6.9792174626672399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816772.42449999996</v>
      </c>
      <c r="E28" s="68">
        <v>1071383</v>
      </c>
      <c r="F28" s="69">
        <v>76.235335496269798</v>
      </c>
      <c r="G28" s="68">
        <v>1089472.3561</v>
      </c>
      <c r="H28" s="69">
        <v>-25.030459017444699</v>
      </c>
      <c r="I28" s="68">
        <v>33014.889900000002</v>
      </c>
      <c r="J28" s="69">
        <v>4.0421161280280202</v>
      </c>
      <c r="K28" s="68">
        <v>-1329.0563</v>
      </c>
      <c r="L28" s="69">
        <v>-0.121990823590756</v>
      </c>
      <c r="M28" s="69">
        <v>-25.840851286736299</v>
      </c>
      <c r="N28" s="68">
        <v>23605032.823199999</v>
      </c>
      <c r="O28" s="68">
        <v>195305162.0187</v>
      </c>
      <c r="P28" s="68">
        <v>46606</v>
      </c>
      <c r="Q28" s="68">
        <v>56052</v>
      </c>
      <c r="R28" s="69">
        <v>-16.852208663384001</v>
      </c>
      <c r="S28" s="68">
        <v>17.525048802729302</v>
      </c>
      <c r="T28" s="68">
        <v>18.302071653107799</v>
      </c>
      <c r="U28" s="70">
        <v>-4.4337842315027096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541727.10279999999</v>
      </c>
      <c r="E29" s="68">
        <v>713229</v>
      </c>
      <c r="F29" s="69">
        <v>75.954160977750504</v>
      </c>
      <c r="G29" s="68">
        <v>667086.35519999999</v>
      </c>
      <c r="H29" s="69">
        <v>-18.792057643334001</v>
      </c>
      <c r="I29" s="68">
        <v>83219.130300000004</v>
      </c>
      <c r="J29" s="69">
        <v>15.361817762092601</v>
      </c>
      <c r="K29" s="68">
        <v>104475.78630000001</v>
      </c>
      <c r="L29" s="69">
        <v>15.6615085116944</v>
      </c>
      <c r="M29" s="69">
        <v>-0.20346011983065601</v>
      </c>
      <c r="N29" s="68">
        <v>14653343.5726</v>
      </c>
      <c r="O29" s="68">
        <v>138753166.43720001</v>
      </c>
      <c r="P29" s="68">
        <v>89290</v>
      </c>
      <c r="Q29" s="68">
        <v>105853</v>
      </c>
      <c r="R29" s="69">
        <v>-15.6471710768708</v>
      </c>
      <c r="S29" s="68">
        <v>6.0670523328480197</v>
      </c>
      <c r="T29" s="68">
        <v>6.2683014746865897</v>
      </c>
      <c r="U29" s="70">
        <v>-3.31708267537062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1115302.6218000001</v>
      </c>
      <c r="E30" s="68">
        <v>1379872</v>
      </c>
      <c r="F30" s="69">
        <v>80.826527518494501</v>
      </c>
      <c r="G30" s="68">
        <v>1319787.1214999999</v>
      </c>
      <c r="H30" s="69">
        <v>-15.493748678771301</v>
      </c>
      <c r="I30" s="68">
        <v>142606.93109999999</v>
      </c>
      <c r="J30" s="69">
        <v>12.786388941670801</v>
      </c>
      <c r="K30" s="68">
        <v>176738.70069999999</v>
      </c>
      <c r="L30" s="69">
        <v>13.3914551688554</v>
      </c>
      <c r="M30" s="69">
        <v>-0.193119953155795</v>
      </c>
      <c r="N30" s="68">
        <v>34585771.692699999</v>
      </c>
      <c r="O30" s="68">
        <v>259249162.24200001</v>
      </c>
      <c r="P30" s="68">
        <v>70608</v>
      </c>
      <c r="Q30" s="68">
        <v>98604</v>
      </c>
      <c r="R30" s="69">
        <v>-28.392357308019999</v>
      </c>
      <c r="S30" s="68">
        <v>15.795697680149599</v>
      </c>
      <c r="T30" s="68">
        <v>17.002134866739699</v>
      </c>
      <c r="U30" s="70">
        <v>-7.6377581479434102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687073.06400000001</v>
      </c>
      <c r="E31" s="68">
        <v>791936</v>
      </c>
      <c r="F31" s="69">
        <v>86.758660295781496</v>
      </c>
      <c r="G31" s="68">
        <v>982776.30579999997</v>
      </c>
      <c r="H31" s="69">
        <v>-30.088560342253199</v>
      </c>
      <c r="I31" s="68">
        <v>11698.671399999999</v>
      </c>
      <c r="J31" s="69">
        <v>1.7026822928980401</v>
      </c>
      <c r="K31" s="68">
        <v>31693.5978</v>
      </c>
      <c r="L31" s="69">
        <v>3.2249045497897701</v>
      </c>
      <c r="M31" s="69">
        <v>-0.63088219034571102</v>
      </c>
      <c r="N31" s="68">
        <v>22318894.928399999</v>
      </c>
      <c r="O31" s="68">
        <v>219775827.45539999</v>
      </c>
      <c r="P31" s="68">
        <v>28862</v>
      </c>
      <c r="Q31" s="68">
        <v>41008</v>
      </c>
      <c r="R31" s="69">
        <v>-29.6186110027312</v>
      </c>
      <c r="S31" s="68">
        <v>23.805455754971899</v>
      </c>
      <c r="T31" s="68">
        <v>25.743469042625801</v>
      </c>
      <c r="U31" s="70">
        <v>-8.1410467734864707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124852.84789999999</v>
      </c>
      <c r="E32" s="68">
        <v>156498</v>
      </c>
      <c r="F32" s="69">
        <v>79.779197114340107</v>
      </c>
      <c r="G32" s="68">
        <v>149153.04579999999</v>
      </c>
      <c r="H32" s="69">
        <v>-16.292123147511401</v>
      </c>
      <c r="I32" s="68">
        <v>35025.769</v>
      </c>
      <c r="J32" s="69">
        <v>28.053640416799801</v>
      </c>
      <c r="K32" s="68">
        <v>33866.8727</v>
      </c>
      <c r="L32" s="69">
        <v>22.706122103206798</v>
      </c>
      <c r="M32" s="69">
        <v>3.4219170759159E-2</v>
      </c>
      <c r="N32" s="68">
        <v>3776083.9473000001</v>
      </c>
      <c r="O32" s="68">
        <v>33705193.994199999</v>
      </c>
      <c r="P32" s="68">
        <v>24957</v>
      </c>
      <c r="Q32" s="68">
        <v>29414</v>
      </c>
      <c r="R32" s="69">
        <v>-15.1526483987217</v>
      </c>
      <c r="S32" s="68">
        <v>5.0027185919781996</v>
      </c>
      <c r="T32" s="68">
        <v>5.0454456551302096</v>
      </c>
      <c r="U32" s="70">
        <v>-0.85407688572608698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71"/>
      <c r="E33" s="71"/>
      <c r="F33" s="71"/>
      <c r="G33" s="68">
        <v>54.160499999999999</v>
      </c>
      <c r="H33" s="71"/>
      <c r="I33" s="71"/>
      <c r="J33" s="71"/>
      <c r="K33" s="68">
        <v>12.7127</v>
      </c>
      <c r="L33" s="69">
        <v>23.472272227915202</v>
      </c>
      <c r="M33" s="71"/>
      <c r="N33" s="68">
        <v>25.470099999999999</v>
      </c>
      <c r="O33" s="68">
        <v>4859.6175999999996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68">
        <v>1</v>
      </c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146713.03570000001</v>
      </c>
      <c r="E35" s="68">
        <v>143040</v>
      </c>
      <c r="F35" s="69">
        <v>102.567838157159</v>
      </c>
      <c r="G35" s="68">
        <v>156831.87969999999</v>
      </c>
      <c r="H35" s="69">
        <v>-6.45203259653338</v>
      </c>
      <c r="I35" s="68">
        <v>16194.9812</v>
      </c>
      <c r="J35" s="69">
        <v>11.0385427734694</v>
      </c>
      <c r="K35" s="68">
        <v>20464.663199999999</v>
      </c>
      <c r="L35" s="69">
        <v>13.048790360190999</v>
      </c>
      <c r="M35" s="69">
        <v>-0.20863680766561499</v>
      </c>
      <c r="N35" s="68">
        <v>4390756.6846000003</v>
      </c>
      <c r="O35" s="68">
        <v>35596525.667300001</v>
      </c>
      <c r="P35" s="68">
        <v>11868</v>
      </c>
      <c r="Q35" s="68">
        <v>16275</v>
      </c>
      <c r="R35" s="69">
        <v>-27.0783410138249</v>
      </c>
      <c r="S35" s="68">
        <v>12.362069068082199</v>
      </c>
      <c r="T35" s="68">
        <v>12.567734764977001</v>
      </c>
      <c r="U35" s="70">
        <v>-1.66368344782777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401870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593503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343054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226834.18859999999</v>
      </c>
      <c r="E39" s="68">
        <v>285449</v>
      </c>
      <c r="F39" s="69">
        <v>79.465749958836795</v>
      </c>
      <c r="G39" s="68">
        <v>378670.93819999998</v>
      </c>
      <c r="H39" s="69">
        <v>-40.097280853331696</v>
      </c>
      <c r="I39" s="68">
        <v>11955.156800000001</v>
      </c>
      <c r="J39" s="69">
        <v>5.2704386731939099</v>
      </c>
      <c r="K39" s="68">
        <v>20610.7909</v>
      </c>
      <c r="L39" s="69">
        <v>5.4429291558451096</v>
      </c>
      <c r="M39" s="69">
        <v>-0.41995642680553302</v>
      </c>
      <c r="N39" s="68">
        <v>7041110.1073000003</v>
      </c>
      <c r="O39" s="68">
        <v>59779336.823299997</v>
      </c>
      <c r="P39" s="68">
        <v>355</v>
      </c>
      <c r="Q39" s="68">
        <v>438</v>
      </c>
      <c r="R39" s="69">
        <v>-18.949771689497702</v>
      </c>
      <c r="S39" s="68">
        <v>638.96954535211296</v>
      </c>
      <c r="T39" s="68">
        <v>668.706631050228</v>
      </c>
      <c r="U39" s="70">
        <v>-4.6539128373839302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426385.39779999998</v>
      </c>
      <c r="E40" s="68">
        <v>334365</v>
      </c>
      <c r="F40" s="69">
        <v>127.52094202443401</v>
      </c>
      <c r="G40" s="68">
        <v>557409.92200000002</v>
      </c>
      <c r="H40" s="69">
        <v>-23.505954779183099</v>
      </c>
      <c r="I40" s="68">
        <v>24745.6054</v>
      </c>
      <c r="J40" s="69">
        <v>5.8035771224058603</v>
      </c>
      <c r="K40" s="68">
        <v>25052.0075</v>
      </c>
      <c r="L40" s="69">
        <v>4.4943598079691203</v>
      </c>
      <c r="M40" s="69">
        <v>-1.2230640598363001E-2</v>
      </c>
      <c r="N40" s="68">
        <v>16491942.192199999</v>
      </c>
      <c r="O40" s="68">
        <v>119585413.68269999</v>
      </c>
      <c r="P40" s="68">
        <v>2084</v>
      </c>
      <c r="Q40" s="68">
        <v>3655</v>
      </c>
      <c r="R40" s="69">
        <v>-42.9822161422709</v>
      </c>
      <c r="S40" s="68">
        <v>204.59951909788899</v>
      </c>
      <c r="T40" s="68">
        <v>234.83632544459601</v>
      </c>
      <c r="U40" s="70">
        <v>-14.778532461868201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96261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57433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30994.299800000001</v>
      </c>
      <c r="E44" s="73">
        <v>0</v>
      </c>
      <c r="F44" s="74"/>
      <c r="G44" s="73">
        <v>33960.487999999998</v>
      </c>
      <c r="H44" s="75">
        <v>-8.7342331476508708</v>
      </c>
      <c r="I44" s="73">
        <v>3742.2233000000001</v>
      </c>
      <c r="J44" s="75">
        <v>12.073908183594501</v>
      </c>
      <c r="K44" s="73">
        <v>4896.4629000000004</v>
      </c>
      <c r="L44" s="75">
        <v>14.4181170188132</v>
      </c>
      <c r="M44" s="75">
        <v>-0.235729264894461</v>
      </c>
      <c r="N44" s="73">
        <v>533963.31960000005</v>
      </c>
      <c r="O44" s="73">
        <v>7434854.2602000004</v>
      </c>
      <c r="P44" s="73">
        <v>20</v>
      </c>
      <c r="Q44" s="73">
        <v>33</v>
      </c>
      <c r="R44" s="75">
        <v>-39.393939393939398</v>
      </c>
      <c r="S44" s="73">
        <v>1549.7149899999999</v>
      </c>
      <c r="T44" s="73">
        <v>346.79807878787898</v>
      </c>
      <c r="U44" s="76">
        <v>77.621815557977001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64156</v>
      </c>
      <c r="D2" s="32">
        <v>527056.16287179501</v>
      </c>
      <c r="E2" s="32">
        <v>395254.73780085501</v>
      </c>
      <c r="F2" s="32">
        <v>131801.42507093999</v>
      </c>
      <c r="G2" s="32">
        <v>395254.73780085501</v>
      </c>
      <c r="H2" s="32">
        <v>0.25007093049209</v>
      </c>
    </row>
    <row r="3" spans="1:8" ht="14.25" x14ac:dyDescent="0.2">
      <c r="A3" s="32">
        <v>2</v>
      </c>
      <c r="B3" s="33">
        <v>13</v>
      </c>
      <c r="C3" s="32">
        <v>9498</v>
      </c>
      <c r="D3" s="32">
        <v>90276.491250397099</v>
      </c>
      <c r="E3" s="32">
        <v>69900.205133946001</v>
      </c>
      <c r="F3" s="32">
        <v>20376.286116451101</v>
      </c>
      <c r="G3" s="32">
        <v>69900.205133946001</v>
      </c>
      <c r="H3" s="32">
        <v>0.225709770442163</v>
      </c>
    </row>
    <row r="4" spans="1:8" ht="14.25" x14ac:dyDescent="0.2">
      <c r="A4" s="32">
        <v>3</v>
      </c>
      <c r="B4" s="33">
        <v>14</v>
      </c>
      <c r="C4" s="32">
        <v>122935</v>
      </c>
      <c r="D4" s="32">
        <v>155707.63759145301</v>
      </c>
      <c r="E4" s="32">
        <v>109974.758431624</v>
      </c>
      <c r="F4" s="32">
        <v>45732.879159829099</v>
      </c>
      <c r="G4" s="32">
        <v>109974.758431624</v>
      </c>
      <c r="H4" s="32">
        <v>0.29370992885926001</v>
      </c>
    </row>
    <row r="5" spans="1:8" ht="14.25" x14ac:dyDescent="0.2">
      <c r="A5" s="32">
        <v>4</v>
      </c>
      <c r="B5" s="33">
        <v>15</v>
      </c>
      <c r="C5" s="32">
        <v>3524</v>
      </c>
      <c r="D5" s="32">
        <v>48561.299335042699</v>
      </c>
      <c r="E5" s="32">
        <v>37294.675541025601</v>
      </c>
      <c r="F5" s="32">
        <v>11266.623794017099</v>
      </c>
      <c r="G5" s="32">
        <v>37294.675541025601</v>
      </c>
      <c r="H5" s="32">
        <v>0.23200828536906301</v>
      </c>
    </row>
    <row r="6" spans="1:8" ht="14.25" x14ac:dyDescent="0.2">
      <c r="A6" s="32">
        <v>5</v>
      </c>
      <c r="B6" s="33">
        <v>16</v>
      </c>
      <c r="C6" s="32">
        <v>2664</v>
      </c>
      <c r="D6" s="32">
        <v>137820.62397179499</v>
      </c>
      <c r="E6" s="32">
        <v>110045.048705983</v>
      </c>
      <c r="F6" s="32">
        <v>27775.575265812</v>
      </c>
      <c r="G6" s="32">
        <v>110045.048705983</v>
      </c>
      <c r="H6" s="32">
        <v>0.20153424404388301</v>
      </c>
    </row>
    <row r="7" spans="1:8" ht="14.25" x14ac:dyDescent="0.2">
      <c r="A7" s="32">
        <v>6</v>
      </c>
      <c r="B7" s="33">
        <v>17</v>
      </c>
      <c r="C7" s="32">
        <v>15533</v>
      </c>
      <c r="D7" s="32">
        <v>250597.29045213701</v>
      </c>
      <c r="E7" s="32">
        <v>175445.63321538499</v>
      </c>
      <c r="F7" s="32">
        <v>75151.6572367521</v>
      </c>
      <c r="G7" s="32">
        <v>175445.63321538499</v>
      </c>
      <c r="H7" s="32">
        <v>0.29989014287090199</v>
      </c>
    </row>
    <row r="8" spans="1:8" ht="14.25" x14ac:dyDescent="0.2">
      <c r="A8" s="32">
        <v>7</v>
      </c>
      <c r="B8" s="33">
        <v>18</v>
      </c>
      <c r="C8" s="32">
        <v>58577</v>
      </c>
      <c r="D8" s="32">
        <v>152857.01594273499</v>
      </c>
      <c r="E8" s="32">
        <v>137618.11558461501</v>
      </c>
      <c r="F8" s="32">
        <v>15238.900358119699</v>
      </c>
      <c r="G8" s="32">
        <v>137618.11558461501</v>
      </c>
      <c r="H8" s="32">
        <v>9.9693823434500506E-2</v>
      </c>
    </row>
    <row r="9" spans="1:8" ht="14.25" x14ac:dyDescent="0.2">
      <c r="A9" s="32">
        <v>8</v>
      </c>
      <c r="B9" s="33">
        <v>19</v>
      </c>
      <c r="C9" s="32">
        <v>10465</v>
      </c>
      <c r="D9" s="32">
        <v>92689.446994871803</v>
      </c>
      <c r="E9" s="32">
        <v>71909.254782051299</v>
      </c>
      <c r="F9" s="32">
        <v>20780.192212820501</v>
      </c>
      <c r="G9" s="32">
        <v>71909.254782051299</v>
      </c>
      <c r="H9" s="32">
        <v>0.22419156534583901</v>
      </c>
    </row>
    <row r="10" spans="1:8" ht="14.25" x14ac:dyDescent="0.2">
      <c r="A10" s="32">
        <v>9</v>
      </c>
      <c r="B10" s="33">
        <v>21</v>
      </c>
      <c r="C10" s="32">
        <v>222118</v>
      </c>
      <c r="D10" s="32">
        <v>887378.79410000006</v>
      </c>
      <c r="E10" s="32">
        <v>864958.17039999994</v>
      </c>
      <c r="F10" s="32">
        <v>22420.6237</v>
      </c>
      <c r="G10" s="32">
        <v>864958.17039999994</v>
      </c>
      <c r="H10" s="32">
        <v>2.5266125186977802E-2</v>
      </c>
    </row>
    <row r="11" spans="1:8" ht="14.25" x14ac:dyDescent="0.2">
      <c r="A11" s="32">
        <v>10</v>
      </c>
      <c r="B11" s="33">
        <v>22</v>
      </c>
      <c r="C11" s="32">
        <v>32245</v>
      </c>
      <c r="D11" s="32">
        <v>425543.89687521401</v>
      </c>
      <c r="E11" s="32">
        <v>361484.26716495701</v>
      </c>
      <c r="F11" s="32">
        <v>64059.629710256399</v>
      </c>
      <c r="G11" s="32">
        <v>361484.26716495701</v>
      </c>
      <c r="H11" s="32">
        <v>0.15053589108115301</v>
      </c>
    </row>
    <row r="12" spans="1:8" ht="14.25" x14ac:dyDescent="0.2">
      <c r="A12" s="32">
        <v>11</v>
      </c>
      <c r="B12" s="33">
        <v>23</v>
      </c>
      <c r="C12" s="32">
        <v>265963.76799999998</v>
      </c>
      <c r="D12" s="32">
        <v>1682216.5946820499</v>
      </c>
      <c r="E12" s="32">
        <v>1405497.5729179501</v>
      </c>
      <c r="F12" s="32">
        <v>276719.02176410297</v>
      </c>
      <c r="G12" s="32">
        <v>1405497.5729179501</v>
      </c>
      <c r="H12" s="32">
        <v>0.16449666626692899</v>
      </c>
    </row>
    <row r="13" spans="1:8" ht="14.25" x14ac:dyDescent="0.2">
      <c r="A13" s="32">
        <v>12</v>
      </c>
      <c r="B13" s="33">
        <v>24</v>
      </c>
      <c r="C13" s="32">
        <v>14631.25</v>
      </c>
      <c r="D13" s="32">
        <v>382726.59536752099</v>
      </c>
      <c r="E13" s="32">
        <v>337644.94307606801</v>
      </c>
      <c r="F13" s="32">
        <v>45081.652291453</v>
      </c>
      <c r="G13" s="32">
        <v>337644.94307606801</v>
      </c>
      <c r="H13" s="32">
        <v>0.117790748897819</v>
      </c>
    </row>
    <row r="14" spans="1:8" ht="14.25" x14ac:dyDescent="0.2">
      <c r="A14" s="32">
        <v>13</v>
      </c>
      <c r="B14" s="33">
        <v>25</v>
      </c>
      <c r="C14" s="32">
        <v>77735</v>
      </c>
      <c r="D14" s="32">
        <v>815965.57819999999</v>
      </c>
      <c r="E14" s="32">
        <v>740286.23580000002</v>
      </c>
      <c r="F14" s="32">
        <v>75679.342399999994</v>
      </c>
      <c r="G14" s="32">
        <v>740286.23580000002</v>
      </c>
      <c r="H14" s="32">
        <v>9.27482046080262E-2</v>
      </c>
    </row>
    <row r="15" spans="1:8" ht="14.25" x14ac:dyDescent="0.2">
      <c r="A15" s="32">
        <v>14</v>
      </c>
      <c r="B15" s="33">
        <v>26</v>
      </c>
      <c r="C15" s="32">
        <v>64488</v>
      </c>
      <c r="D15" s="32">
        <v>319429.40622641298</v>
      </c>
      <c r="E15" s="32">
        <v>281543.12551980902</v>
      </c>
      <c r="F15" s="32">
        <v>37886.280706603102</v>
      </c>
      <c r="G15" s="32">
        <v>281543.12551980902</v>
      </c>
      <c r="H15" s="32">
        <v>0.11860611442814099</v>
      </c>
    </row>
    <row r="16" spans="1:8" ht="14.25" x14ac:dyDescent="0.2">
      <c r="A16" s="32">
        <v>15</v>
      </c>
      <c r="B16" s="33">
        <v>27</v>
      </c>
      <c r="C16" s="32">
        <v>201958.19200000001</v>
      </c>
      <c r="D16" s="32">
        <v>1234722.8025</v>
      </c>
      <c r="E16" s="32">
        <v>1150356.3454</v>
      </c>
      <c r="F16" s="32">
        <v>84366.4571</v>
      </c>
      <c r="G16" s="32">
        <v>1150356.3454</v>
      </c>
      <c r="H16" s="32">
        <v>6.8328257102873102E-2</v>
      </c>
    </row>
    <row r="17" spans="1:8" ht="14.25" x14ac:dyDescent="0.2">
      <c r="A17" s="32">
        <v>16</v>
      </c>
      <c r="B17" s="33">
        <v>29</v>
      </c>
      <c r="C17" s="32">
        <v>178113</v>
      </c>
      <c r="D17" s="32">
        <v>2207034.3525179499</v>
      </c>
      <c r="E17" s="32">
        <v>1935063.6832461499</v>
      </c>
      <c r="F17" s="32">
        <v>271970.66927179502</v>
      </c>
      <c r="G17" s="32">
        <v>1935063.6832461499</v>
      </c>
      <c r="H17" s="32">
        <v>0.12322901497274399</v>
      </c>
    </row>
    <row r="18" spans="1:8" ht="14.25" x14ac:dyDescent="0.2">
      <c r="A18" s="32">
        <v>17</v>
      </c>
      <c r="B18" s="33">
        <v>31</v>
      </c>
      <c r="C18" s="32">
        <v>30859.68</v>
      </c>
      <c r="D18" s="32">
        <v>245679.15368695301</v>
      </c>
      <c r="E18" s="32">
        <v>197339.75086939099</v>
      </c>
      <c r="F18" s="32">
        <v>48339.402817561997</v>
      </c>
      <c r="G18" s="32">
        <v>197339.75086939099</v>
      </c>
      <c r="H18" s="32">
        <v>0.19675826008077399</v>
      </c>
    </row>
    <row r="19" spans="1:8" ht="14.25" x14ac:dyDescent="0.2">
      <c r="A19" s="32">
        <v>18</v>
      </c>
      <c r="B19" s="33">
        <v>32</v>
      </c>
      <c r="C19" s="32">
        <v>13479.116</v>
      </c>
      <c r="D19" s="32">
        <v>226331.01167694599</v>
      </c>
      <c r="E19" s="32">
        <v>205818.317334269</v>
      </c>
      <c r="F19" s="32">
        <v>20512.694342676601</v>
      </c>
      <c r="G19" s="32">
        <v>205818.317334269</v>
      </c>
      <c r="H19" s="32">
        <v>9.0631390681695401E-2</v>
      </c>
    </row>
    <row r="20" spans="1:8" ht="14.25" x14ac:dyDescent="0.2">
      <c r="A20" s="32">
        <v>19</v>
      </c>
      <c r="B20" s="33">
        <v>33</v>
      </c>
      <c r="C20" s="32">
        <v>45069.999000000003</v>
      </c>
      <c r="D20" s="32">
        <v>527404.94669661904</v>
      </c>
      <c r="E20" s="32">
        <v>407706.89256718301</v>
      </c>
      <c r="F20" s="32">
        <v>119698.054129436</v>
      </c>
      <c r="G20" s="32">
        <v>407706.89256718301</v>
      </c>
      <c r="H20" s="32">
        <v>0.22695663906673599</v>
      </c>
    </row>
    <row r="21" spans="1:8" ht="14.25" x14ac:dyDescent="0.2">
      <c r="A21" s="32">
        <v>20</v>
      </c>
      <c r="B21" s="33">
        <v>34</v>
      </c>
      <c r="C21" s="32">
        <v>52479.498</v>
      </c>
      <c r="D21" s="32">
        <v>241369.28625438301</v>
      </c>
      <c r="E21" s="32">
        <v>162648.34772007499</v>
      </c>
      <c r="F21" s="32">
        <v>78720.938534307905</v>
      </c>
      <c r="G21" s="32">
        <v>162648.34772007499</v>
      </c>
      <c r="H21" s="32">
        <v>0.32614314669407701</v>
      </c>
    </row>
    <row r="22" spans="1:8" ht="14.25" x14ac:dyDescent="0.2">
      <c r="A22" s="32">
        <v>21</v>
      </c>
      <c r="B22" s="33">
        <v>35</v>
      </c>
      <c r="C22" s="32">
        <v>35103.440000000002</v>
      </c>
      <c r="D22" s="32">
        <v>816772.42449999996</v>
      </c>
      <c r="E22" s="32">
        <v>783757.50910000002</v>
      </c>
      <c r="F22" s="32">
        <v>33014.915399999998</v>
      </c>
      <c r="G22" s="32">
        <v>783757.50910000002</v>
      </c>
      <c r="H22" s="32">
        <v>4.0421192500727003E-2</v>
      </c>
    </row>
    <row r="23" spans="1:8" ht="14.25" x14ac:dyDescent="0.2">
      <c r="A23" s="32">
        <v>22</v>
      </c>
      <c r="B23" s="33">
        <v>36</v>
      </c>
      <c r="C23" s="32">
        <v>114650.29399999999</v>
      </c>
      <c r="D23" s="32">
        <v>541727.10179645999</v>
      </c>
      <c r="E23" s="32">
        <v>458507.99222591001</v>
      </c>
      <c r="F23" s="32">
        <v>83219.109570549801</v>
      </c>
      <c r="G23" s="32">
        <v>458507.99222591001</v>
      </c>
      <c r="H23" s="32">
        <v>0.153618139640016</v>
      </c>
    </row>
    <row r="24" spans="1:8" ht="14.25" x14ac:dyDescent="0.2">
      <c r="A24" s="32">
        <v>23</v>
      </c>
      <c r="B24" s="33">
        <v>37</v>
      </c>
      <c r="C24" s="32">
        <v>128038.879</v>
      </c>
      <c r="D24" s="32">
        <v>1115302.6212327401</v>
      </c>
      <c r="E24" s="32">
        <v>972695.71733440098</v>
      </c>
      <c r="F24" s="32">
        <v>142606.90389834199</v>
      </c>
      <c r="G24" s="32">
        <v>972695.71733440098</v>
      </c>
      <c r="H24" s="32">
        <v>0.127863865092255</v>
      </c>
    </row>
    <row r="25" spans="1:8" ht="14.25" x14ac:dyDescent="0.2">
      <c r="A25" s="32">
        <v>24</v>
      </c>
      <c r="B25" s="33">
        <v>38</v>
      </c>
      <c r="C25" s="32">
        <v>145192.82199999999</v>
      </c>
      <c r="D25" s="32">
        <v>687073.118387611</v>
      </c>
      <c r="E25" s="32">
        <v>675374.37690885004</v>
      </c>
      <c r="F25" s="32">
        <v>11698.7414787611</v>
      </c>
      <c r="G25" s="32">
        <v>675374.37690885004</v>
      </c>
      <c r="H25" s="32">
        <v>1.7026923577238898E-2</v>
      </c>
    </row>
    <row r="26" spans="1:8" ht="14.25" x14ac:dyDescent="0.2">
      <c r="A26" s="32">
        <v>25</v>
      </c>
      <c r="B26" s="33">
        <v>39</v>
      </c>
      <c r="C26" s="32">
        <v>81972.705000000002</v>
      </c>
      <c r="D26" s="32">
        <v>124852.800366266</v>
      </c>
      <c r="E26" s="32">
        <v>89827.060705285796</v>
      </c>
      <c r="F26" s="32">
        <v>35025.739660979998</v>
      </c>
      <c r="G26" s="32">
        <v>89827.060705285796</v>
      </c>
      <c r="H26" s="32">
        <v>0.28053627598443298</v>
      </c>
    </row>
    <row r="27" spans="1:8" ht="14.25" x14ac:dyDescent="0.2">
      <c r="A27" s="32">
        <v>26</v>
      </c>
      <c r="B27" s="33">
        <v>42</v>
      </c>
      <c r="C27" s="32">
        <v>9111.1620000000003</v>
      </c>
      <c r="D27" s="32">
        <v>146713.03539999999</v>
      </c>
      <c r="E27" s="32">
        <v>130518.0615</v>
      </c>
      <c r="F27" s="32">
        <v>16194.973900000001</v>
      </c>
      <c r="G27" s="32">
        <v>130518.0615</v>
      </c>
      <c r="H27" s="32">
        <v>0.110385378203415</v>
      </c>
    </row>
    <row r="28" spans="1:8" ht="14.25" x14ac:dyDescent="0.2">
      <c r="A28" s="32">
        <v>27</v>
      </c>
      <c r="B28" s="33">
        <v>75</v>
      </c>
      <c r="C28" s="32">
        <v>367</v>
      </c>
      <c r="D28" s="32">
        <v>226834.188034188</v>
      </c>
      <c r="E28" s="32">
        <v>214879.02991452999</v>
      </c>
      <c r="F28" s="32">
        <v>11955.158119658099</v>
      </c>
      <c r="G28" s="32">
        <v>214879.02991452999</v>
      </c>
      <c r="H28" s="32">
        <v>5.2704392681125603E-2</v>
      </c>
    </row>
    <row r="29" spans="1:8" ht="14.25" x14ac:dyDescent="0.2">
      <c r="A29" s="32">
        <v>28</v>
      </c>
      <c r="B29" s="33">
        <v>76</v>
      </c>
      <c r="C29" s="32">
        <v>2415</v>
      </c>
      <c r="D29" s="32">
        <v>426385.39026495698</v>
      </c>
      <c r="E29" s="32">
        <v>401639.79140598298</v>
      </c>
      <c r="F29" s="32">
        <v>24745.598858974401</v>
      </c>
      <c r="G29" s="32">
        <v>401639.79140598298</v>
      </c>
      <c r="H29" s="32">
        <v>5.8035756909019201E-2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30994.299750397098</v>
      </c>
      <c r="E30" s="32">
        <v>27252.0763936162</v>
      </c>
      <c r="F30" s="32">
        <v>3742.2233567808798</v>
      </c>
      <c r="G30" s="32">
        <v>27252.0763936162</v>
      </c>
      <c r="H30" s="32">
        <v>0.12073908386115199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2014-07-29T00:28:28Z</dcterms:modified>
</cp:coreProperties>
</file>