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<sst xmlns="http://schemas.openxmlformats.org/spreadsheetml/2006/main" count="116" uniqueCount="73">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</sst>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15267941.7907</v>
      </c>
      <c r="F3" s="25">
        <f>RA!I7</f>
        <v>1789732.7856000001</v>
      </c>
      <c r="G3" s="16">
        <f>E3-F3</f>
        <v>13478209.005100001</v>
      </c>
      <c r="H3" s="27">
        <f>RA!J7</f>
        <v>11.722161442154301</v>
      </c>
      <c r="I3" s="20">
        <f>SUM(I4:I40)</f>
        <v>15267945.369993199</v>
      </c>
      <c r="J3" s="21">
        <f>SUM(J4:J40)</f>
        <v>13478208.230183262</v>
      </c>
      <c r="K3" s="22">
        <f>E3-I3</f>
        <v>-3.5792931988835335</v>
      </c>
      <c r="L3" s="22">
        <f>G3-J3</f>
        <v>0.77491673827171326</v>
      </c>
    </row>
    <row r="4" spans="1:13" x14ac:dyDescent="0.15">
      <c r="A4" s="40">
        <f>RA!A8</f>
        <v>41850</v>
      </c>
      <c r="B4" s="12">
        <v>12</v>
      </c>
      <c r="C4" s="37" t="s">
        <v>6</v>
      </c>
      <c r="D4" s="37"/>
      <c r="E4" s="15">
        <f>VLOOKUP(C4,RA!B8:D39,3,0)</f>
        <v>513125.67800000001</v>
      </c>
      <c r="F4" s="25">
        <f>VLOOKUP(C4,RA!B8:I43,8,0)</f>
        <v>145506.31510000001</v>
      </c>
      <c r="G4" s="16">
        <f t="shared" ref="G4:G40" si="0">E4-F4</f>
        <v>367619.36290000001</v>
      </c>
      <c r="H4" s="27">
        <f>RA!J8</f>
        <v>28.356857070014001</v>
      </c>
      <c r="I4" s="20">
        <f>VLOOKUP(B4,RMS!B:D,3,FALSE)</f>
        <v>513126.13327435899</v>
      </c>
      <c r="J4" s="21">
        <f>VLOOKUP(B4,RMS!B:E,4,FALSE)</f>
        <v>367619.370511966</v>
      </c>
      <c r="K4" s="22">
        <f t="shared" ref="K4:K40" si="1">E4-I4</f>
        <v>-0.45527435897383839</v>
      </c>
      <c r="L4" s="22">
        <f t="shared" ref="L4:L40" si="2">G4-J4</f>
        <v>-7.6119659934192896E-3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VLOOKUP(C5,RA!B8:D40,3,0)</f>
        <v>86022.215299999996</v>
      </c>
      <c r="F5" s="25">
        <f>VLOOKUP(C5,RA!B9:I44,8,0)</f>
        <v>20118.276699999999</v>
      </c>
      <c r="G5" s="16">
        <f t="shared" si="0"/>
        <v>65903.938599999994</v>
      </c>
      <c r="H5" s="27">
        <f>RA!J9</f>
        <v>23.387303651548699</v>
      </c>
      <c r="I5" s="20">
        <f>VLOOKUP(B5,RMS!B:D,3,FALSE)</f>
        <v>86022.233690968904</v>
      </c>
      <c r="J5" s="21">
        <f>VLOOKUP(B5,RMS!B:E,4,FALSE)</f>
        <v>65903.946636668901</v>
      </c>
      <c r="K5" s="22">
        <f t="shared" si="1"/>
        <v>-1.8390968907624483E-2</v>
      </c>
      <c r="L5" s="22">
        <f t="shared" si="2"/>
        <v>-8.0366689071524888E-3</v>
      </c>
      <c r="M5" s="36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VLOOKUP(C6,RA!B10:D41,3,0)</f>
        <v>147837.30960000001</v>
      </c>
      <c r="F6" s="25">
        <f>VLOOKUP(C6,RA!B10:I45,8,0)</f>
        <v>41626.310299999997</v>
      </c>
      <c r="G6" s="16">
        <f t="shared" si="0"/>
        <v>106210.99930000001</v>
      </c>
      <c r="H6" s="27">
        <f>RA!J10</f>
        <v>28.1568370072665</v>
      </c>
      <c r="I6" s="20">
        <f>VLOOKUP(B6,RMS!B:D,3,FALSE)</f>
        <v>147839.317348718</v>
      </c>
      <c r="J6" s="21">
        <f>VLOOKUP(B6,RMS!B:E,4,FALSE)</f>
        <v>106210.998768376</v>
      </c>
      <c r="K6" s="22">
        <f t="shared" si="1"/>
        <v>-2.0077487179951277</v>
      </c>
      <c r="L6" s="22">
        <f t="shared" si="2"/>
        <v>5.3162401309236884E-4</v>
      </c>
      <c r="M6" s="36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VLOOKUP(C7,RA!B10:D42,3,0)</f>
        <v>43658.027199999997</v>
      </c>
      <c r="F7" s="25">
        <f>VLOOKUP(C7,RA!B11:I46,8,0)</f>
        <v>9521.7721000000001</v>
      </c>
      <c r="G7" s="16">
        <f t="shared" si="0"/>
        <v>34136.255099999995</v>
      </c>
      <c r="H7" s="27">
        <f>RA!J11</f>
        <v>21.809900058883098</v>
      </c>
      <c r="I7" s="20">
        <f>VLOOKUP(B7,RMS!B:D,3,FALSE)</f>
        <v>43658.057149572604</v>
      </c>
      <c r="J7" s="21">
        <f>VLOOKUP(B7,RMS!B:E,4,FALSE)</f>
        <v>34136.255066666701</v>
      </c>
      <c r="K7" s="22">
        <f t="shared" si="1"/>
        <v>-2.9949572606710717E-2</v>
      </c>
      <c r="L7" s="22">
        <f t="shared" si="2"/>
        <v>3.333329368615523E-5</v>
      </c>
      <c r="M7" s="36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VLOOKUP(C8,RA!B12:D43,3,0)</f>
        <v>131128.62890000001</v>
      </c>
      <c r="F8" s="25">
        <f>VLOOKUP(C8,RA!B12:I47,8,0)</f>
        <v>21582.4516</v>
      </c>
      <c r="G8" s="16">
        <f t="shared" si="0"/>
        <v>109546.17730000001</v>
      </c>
      <c r="H8" s="27">
        <f>RA!J12</f>
        <v>16.458992808091502</v>
      </c>
      <c r="I8" s="20">
        <f>VLOOKUP(B8,RMS!B:D,3,FALSE)</f>
        <v>131128.63271794899</v>
      </c>
      <c r="J8" s="21">
        <f>VLOOKUP(B8,RMS!B:E,4,FALSE)</f>
        <v>109546.178340171</v>
      </c>
      <c r="K8" s="22">
        <f t="shared" si="1"/>
        <v>-3.8179489783942699E-3</v>
      </c>
      <c r="L8" s="22">
        <f t="shared" si="2"/>
        <v>-1.0401709878351539E-3</v>
      </c>
      <c r="M8" s="36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VLOOKUP(C9,RA!B12:D44,3,0)</f>
        <v>253736.2782</v>
      </c>
      <c r="F9" s="25">
        <f>VLOOKUP(C9,RA!B13:I48,8,0)</f>
        <v>73744.143400000001</v>
      </c>
      <c r="G9" s="16">
        <f t="shared" si="0"/>
        <v>179992.1348</v>
      </c>
      <c r="H9" s="27">
        <f>RA!J13</f>
        <v>29.063303018054601</v>
      </c>
      <c r="I9" s="20">
        <f>VLOOKUP(B9,RMS!B:D,3,FALSE)</f>
        <v>253736.41575555599</v>
      </c>
      <c r="J9" s="21">
        <f>VLOOKUP(B9,RMS!B:E,4,FALSE)</f>
        <v>179992.13454444401</v>
      </c>
      <c r="K9" s="22">
        <f t="shared" si="1"/>
        <v>-0.13755555599345826</v>
      </c>
      <c r="L9" s="22">
        <f t="shared" si="2"/>
        <v>2.555559913162142E-4</v>
      </c>
      <c r="M9" s="36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VLOOKUP(C10,RA!B14:D45,3,0)</f>
        <v>135660.2115</v>
      </c>
      <c r="F10" s="25">
        <f>VLOOKUP(C10,RA!B14:I49,8,0)</f>
        <v>12291.0126</v>
      </c>
      <c r="G10" s="16">
        <f t="shared" si="0"/>
        <v>123369.1989</v>
      </c>
      <c r="H10" s="27">
        <f>RA!J14</f>
        <v>9.0601455386939307</v>
      </c>
      <c r="I10" s="20">
        <f>VLOOKUP(B10,RMS!B:D,3,FALSE)</f>
        <v>135660.21645213701</v>
      </c>
      <c r="J10" s="21">
        <f>VLOOKUP(B10,RMS!B:E,4,FALSE)</f>
        <v>123369.19828888901</v>
      </c>
      <c r="K10" s="22">
        <f t="shared" si="1"/>
        <v>-4.9521370092406869E-3</v>
      </c>
      <c r="L10" s="22">
        <f t="shared" si="2"/>
        <v>6.1111099785193801E-4</v>
      </c>
      <c r="M10" s="36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VLOOKUP(C11,RA!B14:D46,3,0)</f>
        <v>85661.899000000005</v>
      </c>
      <c r="F11" s="25">
        <f>VLOOKUP(C11,RA!B15:I50,8,0)</f>
        <v>23160.251400000001</v>
      </c>
      <c r="G11" s="16">
        <f t="shared" si="0"/>
        <v>62501.647600000004</v>
      </c>
      <c r="H11" s="27">
        <f>RA!J15</f>
        <v>27.036817617129898</v>
      </c>
      <c r="I11" s="20">
        <f>VLOOKUP(B11,RMS!B:D,3,FALSE)</f>
        <v>85661.942827350402</v>
      </c>
      <c r="J11" s="21">
        <f>VLOOKUP(B11,RMS!B:E,4,FALSE)</f>
        <v>62501.647270940201</v>
      </c>
      <c r="K11" s="22">
        <f t="shared" si="1"/>
        <v>-4.3827350396895781E-2</v>
      </c>
      <c r="L11" s="22">
        <f t="shared" si="2"/>
        <v>3.2905980333453044E-4</v>
      </c>
      <c r="M11" s="36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VLOOKUP(C12,RA!B16:D47,3,0)</f>
        <v>884139.92020000005</v>
      </c>
      <c r="F12" s="25">
        <f>VLOOKUP(C12,RA!B16:I51,8,0)</f>
        <v>32808.326099999998</v>
      </c>
      <c r="G12" s="16">
        <f t="shared" si="0"/>
        <v>851331.5941000001</v>
      </c>
      <c r="H12" s="27">
        <f>RA!J16</f>
        <v>3.7107617641083901</v>
      </c>
      <c r="I12" s="20">
        <f>VLOOKUP(B12,RMS!B:D,3,FALSE)</f>
        <v>884139.61259999999</v>
      </c>
      <c r="J12" s="21">
        <f>VLOOKUP(B12,RMS!B:E,4,FALSE)</f>
        <v>851331.59409999999</v>
      </c>
      <c r="K12" s="22">
        <f t="shared" si="1"/>
        <v>0.30760000005830079</v>
      </c>
      <c r="L12" s="22">
        <f t="shared" si="2"/>
        <v>0</v>
      </c>
      <c r="M12" s="36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VLOOKUP(C13,RA!B16:D48,3,0)</f>
        <v>569672.34990000003</v>
      </c>
      <c r="F13" s="25">
        <f>VLOOKUP(C13,RA!B17:I52,8,0)</f>
        <v>52365.047100000003</v>
      </c>
      <c r="G13" s="16">
        <f t="shared" si="0"/>
        <v>517307.3028</v>
      </c>
      <c r="H13" s="27">
        <f>RA!J17</f>
        <v>9.1921342345634507</v>
      </c>
      <c r="I13" s="20">
        <f>VLOOKUP(B13,RMS!B:D,3,FALSE)</f>
        <v>569672.49105555599</v>
      </c>
      <c r="J13" s="21">
        <f>VLOOKUP(B13,RMS!B:E,4,FALSE)</f>
        <v>517307.30348888901</v>
      </c>
      <c r="K13" s="22">
        <f t="shared" si="1"/>
        <v>-0.14115555596072227</v>
      </c>
      <c r="L13" s="22">
        <f t="shared" si="2"/>
        <v>-6.8888900568708777E-4</v>
      </c>
      <c r="M13" s="36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VLOOKUP(C14,RA!B18:D49,3,0)</f>
        <v>1672235.2012</v>
      </c>
      <c r="F14" s="25">
        <f>VLOOKUP(C14,RA!B18:I53,8,0)</f>
        <v>301189.69089999999</v>
      </c>
      <c r="G14" s="16">
        <f t="shared" si="0"/>
        <v>1371045.5103</v>
      </c>
      <c r="H14" s="27">
        <f>RA!J18</f>
        <v>18.011203847632501</v>
      </c>
      <c r="I14" s="20">
        <f>VLOOKUP(B14,RMS!B:D,3,FALSE)</f>
        <v>1672235.41393333</v>
      </c>
      <c r="J14" s="21">
        <f>VLOOKUP(B14,RMS!B:E,4,FALSE)</f>
        <v>1371045.4997803399</v>
      </c>
      <c r="K14" s="22">
        <f t="shared" si="1"/>
        <v>-0.21273332997225225</v>
      </c>
      <c r="L14" s="22">
        <f t="shared" si="2"/>
        <v>1.0519660077989101E-2</v>
      </c>
      <c r="M14" s="36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VLOOKUP(C15,RA!B18:D50,3,0)</f>
        <v>601905.06189999997</v>
      </c>
      <c r="F15" s="25">
        <f>VLOOKUP(C15,RA!B19:I54,8,0)</f>
        <v>45573.607300000003</v>
      </c>
      <c r="G15" s="16">
        <f t="shared" si="0"/>
        <v>556331.45459999994</v>
      </c>
      <c r="H15" s="27">
        <f>RA!J19</f>
        <v>7.5715607302155501</v>
      </c>
      <c r="I15" s="20">
        <f>VLOOKUP(B15,RMS!B:D,3,FALSE)</f>
        <v>601905.05953931599</v>
      </c>
      <c r="J15" s="21">
        <f>VLOOKUP(B15,RMS!B:E,4,FALSE)</f>
        <v>556331.45459230803</v>
      </c>
      <c r="K15" s="22">
        <f t="shared" si="1"/>
        <v>2.3606839822605252E-3</v>
      </c>
      <c r="L15" s="22">
        <f t="shared" si="2"/>
        <v>7.691909559071064E-6</v>
      </c>
      <c r="M15" s="36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VLOOKUP(C16,RA!B20:D51,3,0)</f>
        <v>775573.77209999994</v>
      </c>
      <c r="F16" s="25">
        <f>VLOOKUP(C16,RA!B20:I55,8,0)</f>
        <v>78152.104399999997</v>
      </c>
      <c r="G16" s="16">
        <f t="shared" si="0"/>
        <v>697421.66769999999</v>
      </c>
      <c r="H16" s="27">
        <f>RA!J20</f>
        <v>10.076682220492</v>
      </c>
      <c r="I16" s="20">
        <f>VLOOKUP(B16,RMS!B:D,3,FALSE)</f>
        <v>775573.70409999997</v>
      </c>
      <c r="J16" s="21">
        <f>VLOOKUP(B16,RMS!B:E,4,FALSE)</f>
        <v>697421.66769999999</v>
      </c>
      <c r="K16" s="22">
        <f t="shared" si="1"/>
        <v>6.7999999970197678E-2</v>
      </c>
      <c r="L16" s="22">
        <f t="shared" si="2"/>
        <v>0</v>
      </c>
      <c r="M16" s="36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VLOOKUP(C17,RA!B20:D52,3,0)</f>
        <v>296901.74770000001</v>
      </c>
      <c r="F17" s="25">
        <f>VLOOKUP(C17,RA!B21:I56,8,0)</f>
        <v>47595.3609</v>
      </c>
      <c r="G17" s="16">
        <f t="shared" si="0"/>
        <v>249306.38680000001</v>
      </c>
      <c r="H17" s="27">
        <f>RA!J21</f>
        <v>16.0306772421199</v>
      </c>
      <c r="I17" s="20">
        <f>VLOOKUP(B17,RMS!B:D,3,FALSE)</f>
        <v>296901.46529716399</v>
      </c>
      <c r="J17" s="21">
        <f>VLOOKUP(B17,RMS!B:E,4,FALSE)</f>
        <v>249306.38672287299</v>
      </c>
      <c r="K17" s="22">
        <f t="shared" si="1"/>
        <v>0.28240283601917326</v>
      </c>
      <c r="L17" s="22">
        <f t="shared" si="2"/>
        <v>7.7127013355493546E-5</v>
      </c>
      <c r="M17" s="36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VLOOKUP(C18,RA!B22:D53,3,0)</f>
        <v>1294954.3987</v>
      </c>
      <c r="F18" s="25">
        <f>VLOOKUP(C18,RA!B22:I57,8,0)</f>
        <v>104395.93919999999</v>
      </c>
      <c r="G18" s="16">
        <f t="shared" si="0"/>
        <v>1190558.4595000001</v>
      </c>
      <c r="H18" s="27">
        <f>RA!J22</f>
        <v>8.0617463676560899</v>
      </c>
      <c r="I18" s="20">
        <f>VLOOKUP(B18,RMS!B:D,3,FALSE)</f>
        <v>1294955.0204</v>
      </c>
      <c r="J18" s="21">
        <f>VLOOKUP(B18,RMS!B:E,4,FALSE)</f>
        <v>1190558.4561999999</v>
      </c>
      <c r="K18" s="22">
        <f t="shared" si="1"/>
        <v>-0.62170000001788139</v>
      </c>
      <c r="L18" s="22">
        <f t="shared" si="2"/>
        <v>3.3000002149492502E-3</v>
      </c>
      <c r="M18" s="36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VLOOKUP(C19,RA!B22:D54,3,0)</f>
        <v>2272796.4613000001</v>
      </c>
      <c r="F19" s="25">
        <f>VLOOKUP(C19,RA!B23:I58,8,0)</f>
        <v>170027.56709999999</v>
      </c>
      <c r="G19" s="16">
        <f t="shared" si="0"/>
        <v>2102768.8942</v>
      </c>
      <c r="H19" s="27">
        <f>RA!J23</f>
        <v>7.4809852089767501</v>
      </c>
      <c r="I19" s="20">
        <f>VLOOKUP(B19,RMS!B:D,3,FALSE)</f>
        <v>2272797.0791606801</v>
      </c>
      <c r="J19" s="21">
        <f>VLOOKUP(B19,RMS!B:E,4,FALSE)</f>
        <v>2102768.92754017</v>
      </c>
      <c r="K19" s="22">
        <f t="shared" si="1"/>
        <v>-0.61786067998036742</v>
      </c>
      <c r="L19" s="22">
        <f t="shared" si="2"/>
        <v>-3.3340170048177242E-2</v>
      </c>
      <c r="M19" s="36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VLOOKUP(C20,RA!B24:D55,3,0)</f>
        <v>248078.6973</v>
      </c>
      <c r="F20" s="25">
        <f>VLOOKUP(C20,RA!B24:I59,8,0)</f>
        <v>48951.008199999997</v>
      </c>
      <c r="G20" s="16">
        <f t="shared" si="0"/>
        <v>199127.68910000002</v>
      </c>
      <c r="H20" s="27">
        <f>RA!J24</f>
        <v>19.732048230164601</v>
      </c>
      <c r="I20" s="20">
        <f>VLOOKUP(B20,RMS!B:D,3,FALSE)</f>
        <v>248078.67678267899</v>
      </c>
      <c r="J20" s="21">
        <f>VLOOKUP(B20,RMS!B:E,4,FALSE)</f>
        <v>199127.68234302799</v>
      </c>
      <c r="K20" s="22">
        <f t="shared" si="1"/>
        <v>2.0517321012448519E-2</v>
      </c>
      <c r="L20" s="22">
        <f t="shared" si="2"/>
        <v>6.756972026778385E-3</v>
      </c>
      <c r="M20" s="36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VLOOKUP(C21,RA!B24:D56,3,0)</f>
        <v>338164.99680000002</v>
      </c>
      <c r="F21" s="25">
        <f>VLOOKUP(C21,RA!B25:I60,8,0)</f>
        <v>27239.679800000002</v>
      </c>
      <c r="G21" s="16">
        <f t="shared" si="0"/>
        <v>310925.31700000004</v>
      </c>
      <c r="H21" s="27">
        <f>RA!J25</f>
        <v>8.0551446949757199</v>
      </c>
      <c r="I21" s="20">
        <f>VLOOKUP(B21,RMS!B:D,3,FALSE)</f>
        <v>338164.99930354703</v>
      </c>
      <c r="J21" s="21">
        <f>VLOOKUP(B21,RMS!B:E,4,FALSE)</f>
        <v>310925.08611959202</v>
      </c>
      <c r="K21" s="22">
        <f t="shared" si="1"/>
        <v>-2.5035470025613904E-3</v>
      </c>
      <c r="L21" s="22">
        <f t="shared" si="2"/>
        <v>0.23088040802394971</v>
      </c>
      <c r="M21" s="36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VLOOKUP(C22,RA!B26:D57,3,0)</f>
        <v>595109.98600000003</v>
      </c>
      <c r="F22" s="25">
        <f>VLOOKUP(C22,RA!B26:I61,8,0)</f>
        <v>126580.40360000001</v>
      </c>
      <c r="G22" s="16">
        <f t="shared" si="0"/>
        <v>468529.58240000001</v>
      </c>
      <c r="H22" s="27">
        <f>RA!J26</f>
        <v>21.270085627499501</v>
      </c>
      <c r="I22" s="20">
        <f>VLOOKUP(B22,RMS!B:D,3,FALSE)</f>
        <v>595109.99273982295</v>
      </c>
      <c r="J22" s="21">
        <f>VLOOKUP(B22,RMS!B:E,4,FALSE)</f>
        <v>468529.63419722399</v>
      </c>
      <c r="K22" s="22">
        <f t="shared" si="1"/>
        <v>-6.7398229148238897E-3</v>
      </c>
      <c r="L22" s="22">
        <f t="shared" si="2"/>
        <v>-5.1797223975881934E-2</v>
      </c>
      <c r="M22" s="36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VLOOKUP(C23,RA!B26:D58,3,0)</f>
        <v>233554.2052</v>
      </c>
      <c r="F23" s="25">
        <f>VLOOKUP(C23,RA!B27:I62,8,0)</f>
        <v>78217.435700000002</v>
      </c>
      <c r="G23" s="16">
        <f t="shared" si="0"/>
        <v>155336.76949999999</v>
      </c>
      <c r="H23" s="27">
        <f>RA!J27</f>
        <v>33.490056679998503</v>
      </c>
      <c r="I23" s="20">
        <f>VLOOKUP(B23,RMS!B:D,3,FALSE)</f>
        <v>233554.16406465499</v>
      </c>
      <c r="J23" s="21">
        <f>VLOOKUP(B23,RMS!B:E,4,FALSE)</f>
        <v>155336.78915929201</v>
      </c>
      <c r="K23" s="22">
        <f t="shared" si="1"/>
        <v>4.1135345003567636E-2</v>
      </c>
      <c r="L23" s="22">
        <f t="shared" si="2"/>
        <v>-1.9659292011056095E-2</v>
      </c>
      <c r="M23" s="36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VLOOKUP(C24,RA!B28:D59,3,0)</f>
        <v>810919.90139999997</v>
      </c>
      <c r="F24" s="25">
        <f>VLOOKUP(C24,RA!B28:I63,8,0)</f>
        <v>30198.451799999999</v>
      </c>
      <c r="G24" s="16">
        <f t="shared" si="0"/>
        <v>780721.44959999993</v>
      </c>
      <c r="H24" s="27">
        <f>RA!J28</f>
        <v>3.7239746796032902</v>
      </c>
      <c r="I24" s="20">
        <f>VLOOKUP(B24,RMS!B:D,3,FALSE)</f>
        <v>810919.90139999997</v>
      </c>
      <c r="J24" s="21">
        <f>VLOOKUP(B24,RMS!B:E,4,FALSE)</f>
        <v>780721.39379999996</v>
      </c>
      <c r="K24" s="22">
        <f t="shared" si="1"/>
        <v>0</v>
      </c>
      <c r="L24" s="22">
        <f t="shared" si="2"/>
        <v>5.5799999972805381E-2</v>
      </c>
      <c r="M24" s="36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VLOOKUP(C25,RA!B28:D60,3,0)</f>
        <v>588163.6888</v>
      </c>
      <c r="F25" s="25">
        <f>VLOOKUP(C25,RA!B29:I64,8,0)</f>
        <v>70895.087</v>
      </c>
      <c r="G25" s="16">
        <f t="shared" si="0"/>
        <v>517268.6018</v>
      </c>
      <c r="H25" s="27">
        <f>RA!J29</f>
        <v>12.053632067060001</v>
      </c>
      <c r="I25" s="20">
        <f>VLOOKUP(B25,RMS!B:D,3,FALSE)</f>
        <v>588163.68652920402</v>
      </c>
      <c r="J25" s="21">
        <f>VLOOKUP(B25,RMS!B:E,4,FALSE)</f>
        <v>517268.58784765098</v>
      </c>
      <c r="K25" s="22">
        <f t="shared" si="1"/>
        <v>2.2707959869876504E-3</v>
      </c>
      <c r="L25" s="22">
        <f t="shared" si="2"/>
        <v>1.3952349021565169E-2</v>
      </c>
      <c r="M25" s="36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VLOOKUP(C26,RA!B30:D61,3,0)</f>
        <v>1019030.1073</v>
      </c>
      <c r="F26" s="25">
        <f>VLOOKUP(C26,RA!B30:I65,8,0)</f>
        <v>121684.702</v>
      </c>
      <c r="G26" s="16">
        <f t="shared" si="0"/>
        <v>897345.40529999998</v>
      </c>
      <c r="H26" s="27">
        <f>RA!J30</f>
        <v>11.9412273620073</v>
      </c>
      <c r="I26" s="20">
        <f>VLOOKUP(B26,RMS!B:D,3,FALSE)</f>
        <v>1019030.11252478</v>
      </c>
      <c r="J26" s="21">
        <f>VLOOKUP(B26,RMS!B:E,4,FALSE)</f>
        <v>897345.43877468305</v>
      </c>
      <c r="K26" s="22">
        <f t="shared" si="1"/>
        <v>-5.2247799467295408E-3</v>
      </c>
      <c r="L26" s="22">
        <f t="shared" si="2"/>
        <v>-3.3474683063104749E-2</v>
      </c>
      <c r="M26" s="36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VLOOKUP(C27,RA!B30:D62,3,0)</f>
        <v>681751.45140000002</v>
      </c>
      <c r="F27" s="25">
        <f>VLOOKUP(C27,RA!B31:I66,8,0)</f>
        <v>15577.1895</v>
      </c>
      <c r="G27" s="16">
        <f t="shared" si="0"/>
        <v>666174.26190000004</v>
      </c>
      <c r="H27" s="27">
        <f>RA!J31</f>
        <v>2.2848780839427199</v>
      </c>
      <c r="I27" s="20">
        <f>VLOOKUP(B27,RMS!B:D,3,FALSE)</f>
        <v>681751.50374513306</v>
      </c>
      <c r="J27" s="21">
        <f>VLOOKUP(B27,RMS!B:E,4,FALSE)</f>
        <v>666173.66991061904</v>
      </c>
      <c r="K27" s="22">
        <f t="shared" si="1"/>
        <v>-5.2345133037306368E-2</v>
      </c>
      <c r="L27" s="22">
        <f t="shared" si="2"/>
        <v>0.59198938100598752</v>
      </c>
      <c r="M27" s="36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VLOOKUP(C28,RA!B32:D63,3,0)</f>
        <v>117952.50659999999</v>
      </c>
      <c r="F28" s="25">
        <f>VLOOKUP(C28,RA!B32:I67,8,0)</f>
        <v>33671.978600000002</v>
      </c>
      <c r="G28" s="16">
        <f t="shared" si="0"/>
        <v>84280.527999999991</v>
      </c>
      <c r="H28" s="27">
        <f>RA!J32</f>
        <v>28.5470648912857</v>
      </c>
      <c r="I28" s="20">
        <f>VLOOKUP(B28,RMS!B:D,3,FALSE)</f>
        <v>117952.453341532</v>
      </c>
      <c r="J28" s="21">
        <f>VLOOKUP(B28,RMS!B:E,4,FALSE)</f>
        <v>84280.510097029794</v>
      </c>
      <c r="K28" s="22">
        <f t="shared" si="1"/>
        <v>5.3258467989508063E-2</v>
      </c>
      <c r="L28" s="22">
        <f t="shared" si="2"/>
        <v>1.7902970197610557E-2</v>
      </c>
      <c r="M28" s="36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0"/>
      <c r="B31" s="12">
        <v>42</v>
      </c>
      <c r="C31" s="37" t="s">
        <v>32</v>
      </c>
      <c r="D31" s="37"/>
      <c r="E31" s="15">
        <f>VLOOKUP(C31,RA!B34:D66,3,0)</f>
        <v>150666.07260000001</v>
      </c>
      <c r="F31" s="25">
        <f>VLOOKUP(C31,RA!B35:I70,8,0)</f>
        <v>15721.3956</v>
      </c>
      <c r="G31" s="16">
        <f t="shared" si="0"/>
        <v>134944.67700000003</v>
      </c>
      <c r="H31" s="27">
        <f>RA!J35</f>
        <v>10.434595744549901</v>
      </c>
      <c r="I31" s="20">
        <f>VLOOKUP(B31,RMS!B:D,3,FALSE)</f>
        <v>150666.0722</v>
      </c>
      <c r="J31" s="21">
        <f>VLOOKUP(B31,RMS!B:E,4,FALSE)</f>
        <v>134944.67490000001</v>
      </c>
      <c r="K31" s="22">
        <f t="shared" si="1"/>
        <v>4.0000001899898052E-4</v>
      </c>
      <c r="L31" s="22">
        <f t="shared" si="2"/>
        <v>2.1000000124331564E-3</v>
      </c>
      <c r="M31" s="36"/>
    </row>
    <row r="32" spans="1:13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0"/>
      <c r="B35" s="12">
        <v>75</v>
      </c>
      <c r="C35" s="37" t="s">
        <v>33</v>
      </c>
      <c r="D35" s="37"/>
      <c r="E35" s="15">
        <f>VLOOKUP(C35,RA!B8:D70,3,0)</f>
        <v>255657.2653</v>
      </c>
      <c r="F35" s="25">
        <f>VLOOKUP(C35,RA!B8:I74,8,0)</f>
        <v>14157.0219</v>
      </c>
      <c r="G35" s="16">
        <f t="shared" si="0"/>
        <v>241500.24340000001</v>
      </c>
      <c r="H35" s="27">
        <f>RA!J39</f>
        <v>5.5375003262228804</v>
      </c>
      <c r="I35" s="20">
        <f>VLOOKUP(B35,RMS!B:D,3,FALSE)</f>
        <v>255657.264957265</v>
      </c>
      <c r="J35" s="21">
        <f>VLOOKUP(B35,RMS!B:E,4,FALSE)</f>
        <v>241500.243589744</v>
      </c>
      <c r="K35" s="22">
        <f t="shared" si="1"/>
        <v>3.4273500205017626E-4</v>
      </c>
      <c r="L35" s="22">
        <f t="shared" si="2"/>
        <v>-1.8974399426952004E-4</v>
      </c>
      <c r="M35" s="36"/>
    </row>
    <row r="36" spans="1:13" x14ac:dyDescent="0.15">
      <c r="A36" s="40"/>
      <c r="B36" s="12">
        <v>76</v>
      </c>
      <c r="C36" s="37" t="s">
        <v>34</v>
      </c>
      <c r="D36" s="37"/>
      <c r="E36" s="15">
        <f>VLOOKUP(C36,RA!B8:D71,3,0)</f>
        <v>444840.06349999999</v>
      </c>
      <c r="F36" s="25">
        <f>VLOOKUP(C36,RA!B8:I75,8,0)</f>
        <v>24117.007799999999</v>
      </c>
      <c r="G36" s="16">
        <f t="shared" si="0"/>
        <v>420723.05569999997</v>
      </c>
      <c r="H36" s="27">
        <f>RA!J40</f>
        <v>5.4215008446513302</v>
      </c>
      <c r="I36" s="20">
        <f>VLOOKUP(B36,RMS!B:D,3,FALSE)</f>
        <v>444840.05902991502</v>
      </c>
      <c r="J36" s="21">
        <f>VLOOKUP(B36,RMS!B:E,4,FALSE)</f>
        <v>420723.06028803397</v>
      </c>
      <c r="K36" s="22">
        <f t="shared" si="1"/>
        <v>4.4700849684886634E-3</v>
      </c>
      <c r="L36" s="22">
        <f t="shared" si="2"/>
        <v>-4.5880340039730072E-3</v>
      </c>
      <c r="M36" s="36"/>
    </row>
    <row r="37" spans="1:13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0"/>
      <c r="B40" s="12">
        <v>99</v>
      </c>
      <c r="C40" s="37" t="s">
        <v>35</v>
      </c>
      <c r="D40" s="37"/>
      <c r="E40" s="15">
        <f>VLOOKUP(C40,RA!B8:D74,3,0)</f>
        <v>19043.6878</v>
      </c>
      <c r="F40" s="25">
        <f>VLOOKUP(C40,RA!B8:I78,8,0)</f>
        <v>3063.2478999999998</v>
      </c>
      <c r="G40" s="16">
        <f t="shared" si="0"/>
        <v>15980.439899999999</v>
      </c>
      <c r="H40" s="27">
        <f>RA!J43</f>
        <v>0</v>
      </c>
      <c r="I40" s="20">
        <f>VLOOKUP(B40,RMS!B:D,3,FALSE)</f>
        <v>19043.688072006698</v>
      </c>
      <c r="J40" s="21">
        <f>VLOOKUP(B40,RMS!B:E,4,FALSE)</f>
        <v>15980.4396036608</v>
      </c>
      <c r="K40" s="22">
        <f t="shared" si="1"/>
        <v>-2.7200669865123928E-4</v>
      </c>
      <c r="L40" s="22">
        <f t="shared" si="2"/>
        <v>2.9633919984917156E-4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6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6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7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5"/>
      <c r="W4" s="45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6" t="s">
        <v>4</v>
      </c>
      <c r="C6" s="47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8" t="s">
        <v>5</v>
      </c>
      <c r="B7" s="49"/>
      <c r="C7" s="50"/>
      <c r="D7" s="65">
        <v>15267941.7907</v>
      </c>
      <c r="E7" s="65">
        <v>24160056</v>
      </c>
      <c r="F7" s="66">
        <v>63.194976827454397</v>
      </c>
      <c r="G7" s="65">
        <v>16174211.916099999</v>
      </c>
      <c r="H7" s="66">
        <v>-5.6031794940060502</v>
      </c>
      <c r="I7" s="65">
        <v>1789732.7856000001</v>
      </c>
      <c r="J7" s="66">
        <v>11.722161442154301</v>
      </c>
      <c r="K7" s="65">
        <v>1222775.6122000001</v>
      </c>
      <c r="L7" s="66">
        <v>7.5600320964190804</v>
      </c>
      <c r="M7" s="66">
        <v>0.46366411608417601</v>
      </c>
      <c r="N7" s="65">
        <v>519006140.39579999</v>
      </c>
      <c r="O7" s="65">
        <v>4201289507.7491999</v>
      </c>
      <c r="P7" s="65">
        <v>915137</v>
      </c>
      <c r="Q7" s="65">
        <v>924090</v>
      </c>
      <c r="R7" s="66">
        <v>-0.96884502591738597</v>
      </c>
      <c r="S7" s="65">
        <v>16.683777172926</v>
      </c>
      <c r="T7" s="65">
        <v>15.9157759625145</v>
      </c>
      <c r="U7" s="67">
        <v>4.6032813939629804</v>
      </c>
      <c r="V7" s="55"/>
      <c r="W7" s="55"/>
    </row>
    <row r="8" spans="1:23" ht="14.25" thickBot="1" x14ac:dyDescent="0.2">
      <c r="A8" s="51">
        <v>41850</v>
      </c>
      <c r="B8" s="41" t="s">
        <v>6</v>
      </c>
      <c r="C8" s="42"/>
      <c r="D8" s="68">
        <v>513125.67800000001</v>
      </c>
      <c r="E8" s="68">
        <v>623515</v>
      </c>
      <c r="F8" s="69">
        <v>82.295642927596006</v>
      </c>
      <c r="G8" s="68">
        <v>456332.59610000002</v>
      </c>
      <c r="H8" s="69">
        <v>12.445545723749801</v>
      </c>
      <c r="I8" s="68">
        <v>145506.31510000001</v>
      </c>
      <c r="J8" s="69">
        <v>28.356857070014001</v>
      </c>
      <c r="K8" s="68">
        <v>88237.014899999995</v>
      </c>
      <c r="L8" s="69">
        <v>19.3361192371767</v>
      </c>
      <c r="M8" s="69">
        <v>0.64903941123692799</v>
      </c>
      <c r="N8" s="68">
        <v>19535621.130399998</v>
      </c>
      <c r="O8" s="68">
        <v>160120263.1225</v>
      </c>
      <c r="P8" s="68">
        <v>22568</v>
      </c>
      <c r="Q8" s="68">
        <v>25699</v>
      </c>
      <c r="R8" s="69">
        <v>-12.183353437877001</v>
      </c>
      <c r="S8" s="68">
        <v>22.7368698156682</v>
      </c>
      <c r="T8" s="68">
        <v>20.588836717382001</v>
      </c>
      <c r="U8" s="70">
        <v>9.4473562794733095</v>
      </c>
      <c r="V8" s="55"/>
      <c r="W8" s="55"/>
    </row>
    <row r="9" spans="1:23" ht="12" customHeight="1" thickBot="1" x14ac:dyDescent="0.2">
      <c r="A9" s="52"/>
      <c r="B9" s="41" t="s">
        <v>7</v>
      </c>
      <c r="C9" s="42"/>
      <c r="D9" s="68">
        <v>86022.215299999996</v>
      </c>
      <c r="E9" s="68">
        <v>236935</v>
      </c>
      <c r="F9" s="69">
        <v>36.306250786080597</v>
      </c>
      <c r="G9" s="68">
        <v>160340.7549</v>
      </c>
      <c r="H9" s="69">
        <v>-46.350374018352603</v>
      </c>
      <c r="I9" s="68">
        <v>20118.276699999999</v>
      </c>
      <c r="J9" s="69">
        <v>23.387303651548699</v>
      </c>
      <c r="K9" s="68">
        <v>24594.898499999999</v>
      </c>
      <c r="L9" s="69">
        <v>15.3391435105436</v>
      </c>
      <c r="M9" s="69">
        <v>-0.182014241693252</v>
      </c>
      <c r="N9" s="68">
        <v>3551972.9383</v>
      </c>
      <c r="O9" s="68">
        <v>27057416.1987</v>
      </c>
      <c r="P9" s="68">
        <v>4893</v>
      </c>
      <c r="Q9" s="68">
        <v>5061</v>
      </c>
      <c r="R9" s="69">
        <v>-3.3195020746888</v>
      </c>
      <c r="S9" s="68">
        <v>17.580669384835499</v>
      </c>
      <c r="T9" s="68">
        <v>17.440926081802001</v>
      </c>
      <c r="U9" s="70">
        <v>0.794869068830796</v>
      </c>
      <c r="V9" s="55"/>
      <c r="W9" s="55"/>
    </row>
    <row r="10" spans="1:23" ht="14.25" thickBot="1" x14ac:dyDescent="0.2">
      <c r="A10" s="52"/>
      <c r="B10" s="41" t="s">
        <v>8</v>
      </c>
      <c r="C10" s="42"/>
      <c r="D10" s="68">
        <v>147837.30960000001</v>
      </c>
      <c r="E10" s="68">
        <v>312440</v>
      </c>
      <c r="F10" s="69">
        <v>47.317023940596599</v>
      </c>
      <c r="G10" s="68">
        <v>138482.71489999999</v>
      </c>
      <c r="H10" s="69">
        <v>6.7550630465001298</v>
      </c>
      <c r="I10" s="68">
        <v>41626.310299999997</v>
      </c>
      <c r="J10" s="69">
        <v>28.1568370072665</v>
      </c>
      <c r="K10" s="68">
        <v>28444.175500000001</v>
      </c>
      <c r="L10" s="69">
        <v>20.5398742511222</v>
      </c>
      <c r="M10" s="69">
        <v>0.46343880841264001</v>
      </c>
      <c r="N10" s="68">
        <v>5554721.3957000002</v>
      </c>
      <c r="O10" s="68">
        <v>41132712.231899999</v>
      </c>
      <c r="P10" s="68">
        <v>86567</v>
      </c>
      <c r="Q10" s="68">
        <v>87030</v>
      </c>
      <c r="R10" s="69">
        <v>-0.53200045961162601</v>
      </c>
      <c r="S10" s="68">
        <v>1.70777905668442</v>
      </c>
      <c r="T10" s="68">
        <v>1.71988748477537</v>
      </c>
      <c r="U10" s="70">
        <v>-0.70901607813688305</v>
      </c>
      <c r="V10" s="55"/>
      <c r="W10" s="55"/>
    </row>
    <row r="11" spans="1:23" ht="14.25" thickBot="1" x14ac:dyDescent="0.2">
      <c r="A11" s="52"/>
      <c r="B11" s="41" t="s">
        <v>9</v>
      </c>
      <c r="C11" s="42"/>
      <c r="D11" s="68">
        <v>43658.027199999997</v>
      </c>
      <c r="E11" s="68">
        <v>51435</v>
      </c>
      <c r="F11" s="69">
        <v>84.8799984446389</v>
      </c>
      <c r="G11" s="68">
        <v>39041.959900000002</v>
      </c>
      <c r="H11" s="69">
        <v>11.8233493191001</v>
      </c>
      <c r="I11" s="68">
        <v>9521.7721000000001</v>
      </c>
      <c r="J11" s="69">
        <v>21.809900058883098</v>
      </c>
      <c r="K11" s="68">
        <v>6787.6207999999997</v>
      </c>
      <c r="L11" s="69">
        <v>17.385450979882801</v>
      </c>
      <c r="M11" s="69">
        <v>0.40281438527031399</v>
      </c>
      <c r="N11" s="68">
        <v>1955317.2146999999</v>
      </c>
      <c r="O11" s="68">
        <v>17055853.411600001</v>
      </c>
      <c r="P11" s="68">
        <v>2524</v>
      </c>
      <c r="Q11" s="68">
        <v>2876</v>
      </c>
      <c r="R11" s="69">
        <v>-12.2392211404729</v>
      </c>
      <c r="S11" s="68">
        <v>17.297158161648198</v>
      </c>
      <c r="T11" s="68">
        <v>17.083465194714901</v>
      </c>
      <c r="U11" s="70">
        <v>1.2354224025487901</v>
      </c>
      <c r="V11" s="55"/>
      <c r="W11" s="55"/>
    </row>
    <row r="12" spans="1:23" ht="14.25" thickBot="1" x14ac:dyDescent="0.2">
      <c r="A12" s="52"/>
      <c r="B12" s="41" t="s">
        <v>10</v>
      </c>
      <c r="C12" s="42"/>
      <c r="D12" s="68">
        <v>131128.62890000001</v>
      </c>
      <c r="E12" s="68">
        <v>202758</v>
      </c>
      <c r="F12" s="69">
        <v>64.672480937866794</v>
      </c>
      <c r="G12" s="68">
        <v>116534.52929999999</v>
      </c>
      <c r="H12" s="69">
        <v>12.5234123205061</v>
      </c>
      <c r="I12" s="68">
        <v>21582.4516</v>
      </c>
      <c r="J12" s="69">
        <v>16.458992808091502</v>
      </c>
      <c r="K12" s="68">
        <v>10084.8488</v>
      </c>
      <c r="L12" s="69">
        <v>8.6539576386309705</v>
      </c>
      <c r="M12" s="69">
        <v>1.1400867804780599</v>
      </c>
      <c r="N12" s="68">
        <v>5756899.5722000003</v>
      </c>
      <c r="O12" s="68">
        <v>50646331.919600002</v>
      </c>
      <c r="P12" s="68">
        <v>1706</v>
      </c>
      <c r="Q12" s="68">
        <v>1452</v>
      </c>
      <c r="R12" s="69">
        <v>17.4931129476584</v>
      </c>
      <c r="S12" s="68">
        <v>76.863205685814805</v>
      </c>
      <c r="T12" s="68">
        <v>70.860817975206601</v>
      </c>
      <c r="U12" s="70">
        <v>7.8091821139277702</v>
      </c>
      <c r="V12" s="55"/>
      <c r="W12" s="55"/>
    </row>
    <row r="13" spans="1:23" ht="14.25" thickBot="1" x14ac:dyDescent="0.2">
      <c r="A13" s="52"/>
      <c r="B13" s="41" t="s">
        <v>11</v>
      </c>
      <c r="C13" s="42"/>
      <c r="D13" s="68">
        <v>253736.2782</v>
      </c>
      <c r="E13" s="68">
        <v>397521</v>
      </c>
      <c r="F13" s="69">
        <v>63.829653829609001</v>
      </c>
      <c r="G13" s="68">
        <v>243629.46119999999</v>
      </c>
      <c r="H13" s="69">
        <v>4.1484379394096003</v>
      </c>
      <c r="I13" s="68">
        <v>73744.143400000001</v>
      </c>
      <c r="J13" s="69">
        <v>29.063303018054601</v>
      </c>
      <c r="K13" s="68">
        <v>62049.856399999997</v>
      </c>
      <c r="L13" s="69">
        <v>25.4689461998449</v>
      </c>
      <c r="M13" s="69">
        <v>0.188465980075983</v>
      </c>
      <c r="N13" s="68">
        <v>9904143.5842000004</v>
      </c>
      <c r="O13" s="68">
        <v>80433380.689500004</v>
      </c>
      <c r="P13" s="68">
        <v>9962</v>
      </c>
      <c r="Q13" s="68">
        <v>9829</v>
      </c>
      <c r="R13" s="69">
        <v>1.35313867127886</v>
      </c>
      <c r="S13" s="68">
        <v>25.470415398514401</v>
      </c>
      <c r="T13" s="68">
        <v>24.5767006104385</v>
      </c>
      <c r="U13" s="70">
        <v>3.5088347562953</v>
      </c>
      <c r="V13" s="55"/>
      <c r="W13" s="55"/>
    </row>
    <row r="14" spans="1:23" ht="14.25" thickBot="1" x14ac:dyDescent="0.2">
      <c r="A14" s="52"/>
      <c r="B14" s="41" t="s">
        <v>12</v>
      </c>
      <c r="C14" s="42"/>
      <c r="D14" s="68">
        <v>135660.2115</v>
      </c>
      <c r="E14" s="68">
        <v>151552</v>
      </c>
      <c r="F14" s="69">
        <v>89.513969792546504</v>
      </c>
      <c r="G14" s="68">
        <v>139493.6225</v>
      </c>
      <c r="H14" s="69">
        <v>-2.7480905085821998</v>
      </c>
      <c r="I14" s="68">
        <v>12291.0126</v>
      </c>
      <c r="J14" s="69">
        <v>9.0601455386939307</v>
      </c>
      <c r="K14" s="68">
        <v>3249.6073000000001</v>
      </c>
      <c r="L14" s="69">
        <v>2.3295740993463698</v>
      </c>
      <c r="M14" s="69">
        <v>2.7823070498395301</v>
      </c>
      <c r="N14" s="68">
        <v>5473759.9952999996</v>
      </c>
      <c r="O14" s="68">
        <v>38244868.197499998</v>
      </c>
      <c r="P14" s="68">
        <v>2593</v>
      </c>
      <c r="Q14" s="68">
        <v>2752</v>
      </c>
      <c r="R14" s="69">
        <v>-5.7776162790697603</v>
      </c>
      <c r="S14" s="68">
        <v>52.317860200539897</v>
      </c>
      <c r="T14" s="68">
        <v>54.052049672965097</v>
      </c>
      <c r="U14" s="70">
        <v>-3.3147178913240301</v>
      </c>
      <c r="V14" s="55"/>
      <c r="W14" s="55"/>
    </row>
    <row r="15" spans="1:23" ht="14.25" thickBot="1" x14ac:dyDescent="0.2">
      <c r="A15" s="52"/>
      <c r="B15" s="41" t="s">
        <v>13</v>
      </c>
      <c r="C15" s="42"/>
      <c r="D15" s="68">
        <v>85661.899000000005</v>
      </c>
      <c r="E15" s="68">
        <v>104419</v>
      </c>
      <c r="F15" s="69">
        <v>82.036697344353001</v>
      </c>
      <c r="G15" s="68">
        <v>83295.372799999997</v>
      </c>
      <c r="H15" s="69">
        <v>2.8411256477382598</v>
      </c>
      <c r="I15" s="68">
        <v>23160.251400000001</v>
      </c>
      <c r="J15" s="69">
        <v>27.036817617129898</v>
      </c>
      <c r="K15" s="68">
        <v>7088.2572</v>
      </c>
      <c r="L15" s="69">
        <v>8.5097850717585093</v>
      </c>
      <c r="M15" s="69">
        <v>2.2674112615439501</v>
      </c>
      <c r="N15" s="68">
        <v>4101951.8506</v>
      </c>
      <c r="O15" s="68">
        <v>29923819.146600001</v>
      </c>
      <c r="P15" s="68">
        <v>3772</v>
      </c>
      <c r="Q15" s="68">
        <v>4106</v>
      </c>
      <c r="R15" s="69">
        <v>-8.1344374086702391</v>
      </c>
      <c r="S15" s="68">
        <v>22.7099414103924</v>
      </c>
      <c r="T15" s="68">
        <v>21.6680493424257</v>
      </c>
      <c r="U15" s="70">
        <v>4.5878236721908303</v>
      </c>
      <c r="V15" s="55"/>
      <c r="W15" s="55"/>
    </row>
    <row r="16" spans="1:23" ht="14.25" thickBot="1" x14ac:dyDescent="0.2">
      <c r="A16" s="52"/>
      <c r="B16" s="41" t="s">
        <v>14</v>
      </c>
      <c r="C16" s="42"/>
      <c r="D16" s="68">
        <v>884139.92020000005</v>
      </c>
      <c r="E16" s="68">
        <v>1192772</v>
      </c>
      <c r="F16" s="69">
        <v>74.124805092674904</v>
      </c>
      <c r="G16" s="68">
        <v>881092.25219999999</v>
      </c>
      <c r="H16" s="69">
        <v>0.34589658374482002</v>
      </c>
      <c r="I16" s="68">
        <v>32808.326099999998</v>
      </c>
      <c r="J16" s="69">
        <v>3.7107617641083901</v>
      </c>
      <c r="K16" s="68">
        <v>-33021.747499999998</v>
      </c>
      <c r="L16" s="69">
        <v>-3.74781952940205</v>
      </c>
      <c r="M16" s="69">
        <v>-1.99353694410025</v>
      </c>
      <c r="N16" s="68">
        <v>30355227.697000001</v>
      </c>
      <c r="O16" s="68">
        <v>217246366.2412</v>
      </c>
      <c r="P16" s="68">
        <v>60535</v>
      </c>
      <c r="Q16" s="68">
        <v>59273</v>
      </c>
      <c r="R16" s="69">
        <v>2.1291313076780201</v>
      </c>
      <c r="S16" s="68">
        <v>14.6054335541422</v>
      </c>
      <c r="T16" s="68">
        <v>14.5334718168475</v>
      </c>
      <c r="U16" s="70">
        <v>0.49270524581144598</v>
      </c>
      <c r="V16" s="55"/>
      <c r="W16" s="55"/>
    </row>
    <row r="17" spans="1:23" ht="12" thickBot="1" x14ac:dyDescent="0.2">
      <c r="A17" s="52"/>
      <c r="B17" s="41" t="s">
        <v>15</v>
      </c>
      <c r="C17" s="42"/>
      <c r="D17" s="68">
        <v>569672.34990000003</v>
      </c>
      <c r="E17" s="68">
        <v>921650</v>
      </c>
      <c r="F17" s="69">
        <v>61.810052612162998</v>
      </c>
      <c r="G17" s="68">
        <v>405230.89620000002</v>
      </c>
      <c r="H17" s="69">
        <v>40.579693019961802</v>
      </c>
      <c r="I17" s="68">
        <v>52365.047100000003</v>
      </c>
      <c r="J17" s="69">
        <v>9.1921342345634507</v>
      </c>
      <c r="K17" s="68">
        <v>44081.3586</v>
      </c>
      <c r="L17" s="69">
        <v>10.878084325101399</v>
      </c>
      <c r="M17" s="69">
        <v>0.187918175915749</v>
      </c>
      <c r="N17" s="68">
        <v>18860973.241599999</v>
      </c>
      <c r="O17" s="68">
        <v>209372413.98289999</v>
      </c>
      <c r="P17" s="68">
        <v>12898</v>
      </c>
      <c r="Q17" s="68">
        <v>11926</v>
      </c>
      <c r="R17" s="69">
        <v>8.1502599362737005</v>
      </c>
      <c r="S17" s="68">
        <v>44.167494952705901</v>
      </c>
      <c r="T17" s="68">
        <v>32.768258795908103</v>
      </c>
      <c r="U17" s="70">
        <v>25.809107283544002</v>
      </c>
      <c r="V17" s="54"/>
      <c r="W17" s="54"/>
    </row>
    <row r="18" spans="1:23" ht="12" thickBot="1" x14ac:dyDescent="0.2">
      <c r="A18" s="52"/>
      <c r="B18" s="41" t="s">
        <v>16</v>
      </c>
      <c r="C18" s="42"/>
      <c r="D18" s="68">
        <v>1672235.2012</v>
      </c>
      <c r="E18" s="68">
        <v>2185329</v>
      </c>
      <c r="F18" s="69">
        <v>76.5209815638744</v>
      </c>
      <c r="G18" s="68">
        <v>1657860.4391000001</v>
      </c>
      <c r="H18" s="69">
        <v>0.86706708001329502</v>
      </c>
      <c r="I18" s="68">
        <v>301189.69089999999</v>
      </c>
      <c r="J18" s="69">
        <v>18.011203847632501</v>
      </c>
      <c r="K18" s="68">
        <v>87729.451400000005</v>
      </c>
      <c r="L18" s="69">
        <v>5.29172717624082</v>
      </c>
      <c r="M18" s="69">
        <v>2.4331651012695201</v>
      </c>
      <c r="N18" s="68">
        <v>57882834.1624</v>
      </c>
      <c r="O18" s="68">
        <v>520387592.93349999</v>
      </c>
      <c r="P18" s="68">
        <v>82864</v>
      </c>
      <c r="Q18" s="68">
        <v>85764</v>
      </c>
      <c r="R18" s="69">
        <v>-3.3813721374935901</v>
      </c>
      <c r="S18" s="68">
        <v>20.1804788714037</v>
      </c>
      <c r="T18" s="68">
        <v>19.354376121682801</v>
      </c>
      <c r="U18" s="70">
        <v>4.0935735716935699</v>
      </c>
      <c r="V18" s="54"/>
      <c r="W18" s="54"/>
    </row>
    <row r="19" spans="1:23" ht="12" thickBot="1" x14ac:dyDescent="0.2">
      <c r="A19" s="52"/>
      <c r="B19" s="41" t="s">
        <v>17</v>
      </c>
      <c r="C19" s="42"/>
      <c r="D19" s="68">
        <v>601905.06189999997</v>
      </c>
      <c r="E19" s="68">
        <v>816332</v>
      </c>
      <c r="F19" s="69">
        <v>73.732876072480295</v>
      </c>
      <c r="G19" s="68">
        <v>609175.36809999996</v>
      </c>
      <c r="H19" s="69">
        <v>-1.19346687025049</v>
      </c>
      <c r="I19" s="68">
        <v>45573.607300000003</v>
      </c>
      <c r="J19" s="69">
        <v>7.5715607302155501</v>
      </c>
      <c r="K19" s="68">
        <v>46916.694600000003</v>
      </c>
      <c r="L19" s="69">
        <v>7.7016729593535302</v>
      </c>
      <c r="M19" s="69">
        <v>-2.8627065726833999E-2</v>
      </c>
      <c r="N19" s="68">
        <v>15973429.4559</v>
      </c>
      <c r="O19" s="68">
        <v>164710831.9287</v>
      </c>
      <c r="P19" s="68">
        <v>9527</v>
      </c>
      <c r="Q19" s="68">
        <v>9084</v>
      </c>
      <c r="R19" s="69">
        <v>4.8767062967855601</v>
      </c>
      <c r="S19" s="68">
        <v>63.178866579195997</v>
      </c>
      <c r="T19" s="68">
        <v>42.899526959489201</v>
      </c>
      <c r="U19" s="70">
        <v>32.098296024804696</v>
      </c>
      <c r="V19" s="54"/>
      <c r="W19" s="54"/>
    </row>
    <row r="20" spans="1:23" ht="12" thickBot="1" x14ac:dyDescent="0.2">
      <c r="A20" s="52"/>
      <c r="B20" s="41" t="s">
        <v>18</v>
      </c>
      <c r="C20" s="42"/>
      <c r="D20" s="68">
        <v>775573.77209999994</v>
      </c>
      <c r="E20" s="68">
        <v>1914812</v>
      </c>
      <c r="F20" s="69">
        <v>40.5039122430818</v>
      </c>
      <c r="G20" s="68">
        <v>2126421.9230999998</v>
      </c>
      <c r="H20" s="69">
        <v>-63.526816401077603</v>
      </c>
      <c r="I20" s="68">
        <v>78152.104399999997</v>
      </c>
      <c r="J20" s="69">
        <v>10.076682220492</v>
      </c>
      <c r="K20" s="68">
        <v>2405.3548999999998</v>
      </c>
      <c r="L20" s="69">
        <v>0.113117480301998</v>
      </c>
      <c r="M20" s="69">
        <v>31.490882904639101</v>
      </c>
      <c r="N20" s="68">
        <v>28086709.390099999</v>
      </c>
      <c r="O20" s="68">
        <v>240832463.13280001</v>
      </c>
      <c r="P20" s="68">
        <v>36315</v>
      </c>
      <c r="Q20" s="68">
        <v>37418</v>
      </c>
      <c r="R20" s="69">
        <v>-2.94777914372761</v>
      </c>
      <c r="S20" s="68">
        <v>21.3568435109459</v>
      </c>
      <c r="T20" s="68">
        <v>21.439958990325501</v>
      </c>
      <c r="U20" s="70">
        <v>-0.38917492342455201</v>
      </c>
      <c r="V20" s="54"/>
      <c r="W20" s="54"/>
    </row>
    <row r="21" spans="1:23" ht="12" thickBot="1" x14ac:dyDescent="0.2">
      <c r="A21" s="52"/>
      <c r="B21" s="41" t="s">
        <v>19</v>
      </c>
      <c r="C21" s="42"/>
      <c r="D21" s="68">
        <v>296901.74770000001</v>
      </c>
      <c r="E21" s="68">
        <v>390563</v>
      </c>
      <c r="F21" s="69">
        <v>76.018913133092497</v>
      </c>
      <c r="G21" s="68">
        <v>321971.08970000001</v>
      </c>
      <c r="H21" s="69">
        <v>-7.7862090112993201</v>
      </c>
      <c r="I21" s="68">
        <v>47595.3609</v>
      </c>
      <c r="J21" s="69">
        <v>16.0306772421199</v>
      </c>
      <c r="K21" s="68">
        <v>20308.813300000002</v>
      </c>
      <c r="L21" s="69">
        <v>6.3076511990324802</v>
      </c>
      <c r="M21" s="69">
        <v>1.3435815868177801</v>
      </c>
      <c r="N21" s="68">
        <v>10880899.5923</v>
      </c>
      <c r="O21" s="68">
        <v>96253386.8715</v>
      </c>
      <c r="P21" s="68">
        <v>27331</v>
      </c>
      <c r="Q21" s="68">
        <v>29393</v>
      </c>
      <c r="R21" s="69">
        <v>-7.0152757459258996</v>
      </c>
      <c r="S21" s="68">
        <v>10.863186407376199</v>
      </c>
      <c r="T21" s="68">
        <v>10.578637951212899</v>
      </c>
      <c r="U21" s="70">
        <v>2.6193829829722501</v>
      </c>
      <c r="V21" s="54"/>
      <c r="W21" s="54"/>
    </row>
    <row r="22" spans="1:23" ht="12" thickBot="1" x14ac:dyDescent="0.2">
      <c r="A22" s="52"/>
      <c r="B22" s="41" t="s">
        <v>20</v>
      </c>
      <c r="C22" s="42"/>
      <c r="D22" s="68">
        <v>1294954.3987</v>
      </c>
      <c r="E22" s="68">
        <v>1417733</v>
      </c>
      <c r="F22" s="69">
        <v>91.339793790509205</v>
      </c>
      <c r="G22" s="68">
        <v>1141809.2853000001</v>
      </c>
      <c r="H22" s="69">
        <v>13.4124950087232</v>
      </c>
      <c r="I22" s="68">
        <v>104395.93919999999</v>
      </c>
      <c r="J22" s="69">
        <v>8.0617463676560899</v>
      </c>
      <c r="K22" s="68">
        <v>100525.8979</v>
      </c>
      <c r="L22" s="69">
        <v>8.8040883179179694</v>
      </c>
      <c r="M22" s="69">
        <v>3.8497953073245002E-2</v>
      </c>
      <c r="N22" s="68">
        <v>39433937.770900004</v>
      </c>
      <c r="O22" s="68">
        <v>294207076.80519998</v>
      </c>
      <c r="P22" s="68">
        <v>79933</v>
      </c>
      <c r="Q22" s="68">
        <v>78682</v>
      </c>
      <c r="R22" s="69">
        <v>1.58994433288426</v>
      </c>
      <c r="S22" s="68">
        <v>16.200497900741901</v>
      </c>
      <c r="T22" s="68">
        <v>15.9050403141761</v>
      </c>
      <c r="U22" s="70">
        <v>1.8237562103093901</v>
      </c>
      <c r="V22" s="54"/>
      <c r="W22" s="54"/>
    </row>
    <row r="23" spans="1:23" ht="12" thickBot="1" x14ac:dyDescent="0.2">
      <c r="A23" s="52"/>
      <c r="B23" s="41" t="s">
        <v>21</v>
      </c>
      <c r="C23" s="42"/>
      <c r="D23" s="68">
        <v>2272796.4613000001</v>
      </c>
      <c r="E23" s="68">
        <v>3715087</v>
      </c>
      <c r="F23" s="69">
        <v>61.177476094099497</v>
      </c>
      <c r="G23" s="68">
        <v>2232317.8774000001</v>
      </c>
      <c r="H23" s="69">
        <v>1.8132983796709901</v>
      </c>
      <c r="I23" s="68">
        <v>170027.56709999999</v>
      </c>
      <c r="J23" s="69">
        <v>7.4809852089767501</v>
      </c>
      <c r="K23" s="68">
        <v>125760.8821</v>
      </c>
      <c r="L23" s="69">
        <v>5.63364578912367</v>
      </c>
      <c r="M23" s="69">
        <v>0.35199089145065698</v>
      </c>
      <c r="N23" s="68">
        <v>82028085.714300007</v>
      </c>
      <c r="O23" s="68">
        <v>606719068.56130004</v>
      </c>
      <c r="P23" s="68">
        <v>79535</v>
      </c>
      <c r="Q23" s="68">
        <v>77540</v>
      </c>
      <c r="R23" s="69">
        <v>2.5728656177456801</v>
      </c>
      <c r="S23" s="68">
        <v>28.576054080593501</v>
      </c>
      <c r="T23" s="68">
        <v>29.4778788289915</v>
      </c>
      <c r="U23" s="70">
        <v>-3.1558757057731102</v>
      </c>
      <c r="V23" s="54"/>
      <c r="W23" s="54"/>
    </row>
    <row r="24" spans="1:23" ht="12" thickBot="1" x14ac:dyDescent="0.2">
      <c r="A24" s="52"/>
      <c r="B24" s="41" t="s">
        <v>22</v>
      </c>
      <c r="C24" s="42"/>
      <c r="D24" s="68">
        <v>248078.6973</v>
      </c>
      <c r="E24" s="68">
        <v>388502</v>
      </c>
      <c r="F24" s="69">
        <v>63.855191813684399</v>
      </c>
      <c r="G24" s="68">
        <v>301503.10940000002</v>
      </c>
      <c r="H24" s="69">
        <v>-17.719356926804601</v>
      </c>
      <c r="I24" s="68">
        <v>48951.008199999997</v>
      </c>
      <c r="J24" s="69">
        <v>19.732048230164601</v>
      </c>
      <c r="K24" s="68">
        <v>51232.380799999999</v>
      </c>
      <c r="L24" s="69">
        <v>16.9923225342365</v>
      </c>
      <c r="M24" s="69">
        <v>-4.4529896217511002E-2</v>
      </c>
      <c r="N24" s="68">
        <v>8565032.3047000002</v>
      </c>
      <c r="O24" s="68">
        <v>66495430.528800003</v>
      </c>
      <c r="P24" s="68">
        <v>26961</v>
      </c>
      <c r="Q24" s="68">
        <v>26808</v>
      </c>
      <c r="R24" s="69">
        <v>0.57072515666964896</v>
      </c>
      <c r="S24" s="68">
        <v>9.2013907978190694</v>
      </c>
      <c r="T24" s="68">
        <v>9.0721030140256609</v>
      </c>
      <c r="U24" s="70">
        <v>1.40508958519674</v>
      </c>
      <c r="V24" s="54"/>
      <c r="W24" s="54"/>
    </row>
    <row r="25" spans="1:23" ht="12" thickBot="1" x14ac:dyDescent="0.2">
      <c r="A25" s="52"/>
      <c r="B25" s="41" t="s">
        <v>23</v>
      </c>
      <c r="C25" s="42"/>
      <c r="D25" s="68">
        <v>338164.99680000002</v>
      </c>
      <c r="E25" s="68">
        <v>460819</v>
      </c>
      <c r="F25" s="69">
        <v>73.383475247331404</v>
      </c>
      <c r="G25" s="68">
        <v>211726.1985</v>
      </c>
      <c r="H25" s="69">
        <v>59.718069466967698</v>
      </c>
      <c r="I25" s="68">
        <v>27239.679800000002</v>
      </c>
      <c r="J25" s="69">
        <v>8.0551446949757199</v>
      </c>
      <c r="K25" s="68">
        <v>19133.0458</v>
      </c>
      <c r="L25" s="69">
        <v>9.0366926415107791</v>
      </c>
      <c r="M25" s="69">
        <v>0.42369803975486198</v>
      </c>
      <c r="N25" s="68">
        <v>7614452.1923000002</v>
      </c>
      <c r="O25" s="68">
        <v>64640337.526100002</v>
      </c>
      <c r="P25" s="68">
        <v>18224</v>
      </c>
      <c r="Q25" s="68">
        <v>17873</v>
      </c>
      <c r="R25" s="69">
        <v>1.96385609578693</v>
      </c>
      <c r="S25" s="68">
        <v>18.5560248463565</v>
      </c>
      <c r="T25" s="68">
        <v>12.372964801656099</v>
      </c>
      <c r="U25" s="70">
        <v>33.321037754023003</v>
      </c>
      <c r="V25" s="54"/>
      <c r="W25" s="54"/>
    </row>
    <row r="26" spans="1:23" ht="12" thickBot="1" x14ac:dyDescent="0.2">
      <c r="A26" s="52"/>
      <c r="B26" s="41" t="s">
        <v>24</v>
      </c>
      <c r="C26" s="42"/>
      <c r="D26" s="68">
        <v>595109.98600000003</v>
      </c>
      <c r="E26" s="68">
        <v>983184</v>
      </c>
      <c r="F26" s="69">
        <v>60.5288517713877</v>
      </c>
      <c r="G26" s="68">
        <v>572146.13399999996</v>
      </c>
      <c r="H26" s="69">
        <v>4.0136340412639999</v>
      </c>
      <c r="I26" s="68">
        <v>126580.40360000001</v>
      </c>
      <c r="J26" s="69">
        <v>21.270085627499501</v>
      </c>
      <c r="K26" s="68">
        <v>112178.97809999999</v>
      </c>
      <c r="L26" s="69">
        <v>19.60670035743</v>
      </c>
      <c r="M26" s="69">
        <v>0.12837900419419099</v>
      </c>
      <c r="N26" s="68">
        <v>19974468.503199998</v>
      </c>
      <c r="O26" s="68">
        <v>139944718.215</v>
      </c>
      <c r="P26" s="68">
        <v>41660</v>
      </c>
      <c r="Q26" s="68">
        <v>41267</v>
      </c>
      <c r="R26" s="69">
        <v>0.95233479535705701</v>
      </c>
      <c r="S26" s="68">
        <v>14.284925252040299</v>
      </c>
      <c r="T26" s="68">
        <v>13.717756107785901</v>
      </c>
      <c r="U26" s="70">
        <v>3.9704033045145599</v>
      </c>
      <c r="V26" s="54"/>
      <c r="W26" s="54"/>
    </row>
    <row r="27" spans="1:23" ht="12" thickBot="1" x14ac:dyDescent="0.2">
      <c r="A27" s="52"/>
      <c r="B27" s="41" t="s">
        <v>25</v>
      </c>
      <c r="C27" s="42"/>
      <c r="D27" s="68">
        <v>233554.2052</v>
      </c>
      <c r="E27" s="68">
        <v>275817</v>
      </c>
      <c r="F27" s="69">
        <v>84.6772335280276</v>
      </c>
      <c r="G27" s="68">
        <v>226130.92929999999</v>
      </c>
      <c r="H27" s="69">
        <v>3.2827335574921599</v>
      </c>
      <c r="I27" s="68">
        <v>78217.435700000002</v>
      </c>
      <c r="J27" s="69">
        <v>33.490056679998503</v>
      </c>
      <c r="K27" s="68">
        <v>63852.560400000002</v>
      </c>
      <c r="L27" s="69">
        <v>28.236986686279</v>
      </c>
      <c r="M27" s="69">
        <v>0.224969448523477</v>
      </c>
      <c r="N27" s="68">
        <v>7935607.1193000004</v>
      </c>
      <c r="O27" s="68">
        <v>58492323.133100003</v>
      </c>
      <c r="P27" s="68">
        <v>33273</v>
      </c>
      <c r="Q27" s="68">
        <v>33719</v>
      </c>
      <c r="R27" s="69">
        <v>-1.3226964026216701</v>
      </c>
      <c r="S27" s="68">
        <v>7.01933114537312</v>
      </c>
      <c r="T27" s="68">
        <v>6.86494720484</v>
      </c>
      <c r="U27" s="70">
        <v>2.1994109885367998</v>
      </c>
      <c r="V27" s="54"/>
      <c r="W27" s="54"/>
    </row>
    <row r="28" spans="1:23" ht="12" thickBot="1" x14ac:dyDescent="0.2">
      <c r="A28" s="52"/>
      <c r="B28" s="41" t="s">
        <v>26</v>
      </c>
      <c r="C28" s="42"/>
      <c r="D28" s="68">
        <v>810919.90139999997</v>
      </c>
      <c r="E28" s="68">
        <v>1154266</v>
      </c>
      <c r="F28" s="69">
        <v>70.254161640384496</v>
      </c>
      <c r="G28" s="68">
        <v>825817.94180000003</v>
      </c>
      <c r="H28" s="69">
        <v>-1.804034478535</v>
      </c>
      <c r="I28" s="68">
        <v>30198.451799999999</v>
      </c>
      <c r="J28" s="69">
        <v>3.7239746796032902</v>
      </c>
      <c r="K28" s="68">
        <v>30138.787700000001</v>
      </c>
      <c r="L28" s="69">
        <v>3.64956804332778</v>
      </c>
      <c r="M28" s="69">
        <v>1.9796449875120001E-3</v>
      </c>
      <c r="N28" s="68">
        <v>25197824.5394</v>
      </c>
      <c r="O28" s="68">
        <v>196897953.7349</v>
      </c>
      <c r="P28" s="68">
        <v>45923</v>
      </c>
      <c r="Q28" s="68">
        <v>45889</v>
      </c>
      <c r="R28" s="69">
        <v>7.4091830286126995E-2</v>
      </c>
      <c r="S28" s="68">
        <v>17.658251886854099</v>
      </c>
      <c r="T28" s="68">
        <v>17.038327590490098</v>
      </c>
      <c r="U28" s="70">
        <v>3.5106776159734001</v>
      </c>
      <c r="V28" s="54"/>
      <c r="W28" s="54"/>
    </row>
    <row r="29" spans="1:23" ht="12" thickBot="1" x14ac:dyDescent="0.2">
      <c r="A29" s="52"/>
      <c r="B29" s="41" t="s">
        <v>27</v>
      </c>
      <c r="C29" s="42"/>
      <c r="D29" s="68">
        <v>588163.6888</v>
      </c>
      <c r="E29" s="68">
        <v>783050</v>
      </c>
      <c r="F29" s="69">
        <v>75.111894361790405</v>
      </c>
      <c r="G29" s="68">
        <v>612788.08739999996</v>
      </c>
      <c r="H29" s="69">
        <v>-4.0184199246559897</v>
      </c>
      <c r="I29" s="68">
        <v>70895.087</v>
      </c>
      <c r="J29" s="69">
        <v>12.053632067060001</v>
      </c>
      <c r="K29" s="68">
        <v>83747.185299999997</v>
      </c>
      <c r="L29" s="69">
        <v>13.6665818122103</v>
      </c>
      <c r="M29" s="69">
        <v>-0.15346304779033601</v>
      </c>
      <c r="N29" s="68">
        <v>15788484.1412</v>
      </c>
      <c r="O29" s="68">
        <v>139888307.00580001</v>
      </c>
      <c r="P29" s="68">
        <v>91073</v>
      </c>
      <c r="Q29" s="68">
        <v>90960</v>
      </c>
      <c r="R29" s="69">
        <v>0.124230430958661</v>
      </c>
      <c r="S29" s="68">
        <v>6.45815652059337</v>
      </c>
      <c r="T29" s="68">
        <v>6.0133781860158297</v>
      </c>
      <c r="U29" s="70">
        <v>6.8870788925486197</v>
      </c>
      <c r="V29" s="54"/>
      <c r="W29" s="54"/>
    </row>
    <row r="30" spans="1:23" ht="12" thickBot="1" x14ac:dyDescent="0.2">
      <c r="A30" s="52"/>
      <c r="B30" s="41" t="s">
        <v>28</v>
      </c>
      <c r="C30" s="42"/>
      <c r="D30" s="68">
        <v>1019030.1073</v>
      </c>
      <c r="E30" s="68">
        <v>1484800</v>
      </c>
      <c r="F30" s="69">
        <v>68.630799252424595</v>
      </c>
      <c r="G30" s="68">
        <v>1002604.0555</v>
      </c>
      <c r="H30" s="69">
        <v>1.6383388546945501</v>
      </c>
      <c r="I30" s="68">
        <v>121684.702</v>
      </c>
      <c r="J30" s="69">
        <v>11.9412273620073</v>
      </c>
      <c r="K30" s="68">
        <v>139219.8836</v>
      </c>
      <c r="L30" s="69">
        <v>13.8858288909046</v>
      </c>
      <c r="M30" s="69">
        <v>-0.12595314079116199</v>
      </c>
      <c r="N30" s="68">
        <v>36708942.299000002</v>
      </c>
      <c r="O30" s="68">
        <v>261372332.84830001</v>
      </c>
      <c r="P30" s="68">
        <v>67134</v>
      </c>
      <c r="Q30" s="68">
        <v>71268</v>
      </c>
      <c r="R30" s="69">
        <v>-5.8006398383566298</v>
      </c>
      <c r="S30" s="68">
        <v>15.17904649358</v>
      </c>
      <c r="T30" s="68">
        <v>15.492794788685</v>
      </c>
      <c r="U30" s="70">
        <v>-2.0669828980210299</v>
      </c>
      <c r="V30" s="54"/>
      <c r="W30" s="54"/>
    </row>
    <row r="31" spans="1:23" ht="12" thickBot="1" x14ac:dyDescent="0.2">
      <c r="A31" s="52"/>
      <c r="B31" s="41" t="s">
        <v>29</v>
      </c>
      <c r="C31" s="42"/>
      <c r="D31" s="68">
        <v>681751.45140000002</v>
      </c>
      <c r="E31" s="68">
        <v>954882</v>
      </c>
      <c r="F31" s="69">
        <v>71.396408289191797</v>
      </c>
      <c r="G31" s="68">
        <v>640255.15020000003</v>
      </c>
      <c r="H31" s="69">
        <v>6.4812131830626498</v>
      </c>
      <c r="I31" s="68">
        <v>15577.1895</v>
      </c>
      <c r="J31" s="69">
        <v>2.2848780839427199</v>
      </c>
      <c r="K31" s="68">
        <v>43688.344299999997</v>
      </c>
      <c r="L31" s="69">
        <v>6.8235834239447897</v>
      </c>
      <c r="M31" s="69">
        <v>-0.64344747438734995</v>
      </c>
      <c r="N31" s="68">
        <v>23722845.1054</v>
      </c>
      <c r="O31" s="68">
        <v>221179777.63240001</v>
      </c>
      <c r="P31" s="68">
        <v>28510</v>
      </c>
      <c r="Q31" s="68">
        <v>29414</v>
      </c>
      <c r="R31" s="69">
        <v>-3.0733664241517702</v>
      </c>
      <c r="S31" s="68">
        <v>23.912713132234298</v>
      </c>
      <c r="T31" s="68">
        <v>24.552890650710498</v>
      </c>
      <c r="U31" s="70">
        <v>-2.67714296966696</v>
      </c>
      <c r="V31" s="54"/>
      <c r="W31" s="54"/>
    </row>
    <row r="32" spans="1:23" ht="12" thickBot="1" x14ac:dyDescent="0.2">
      <c r="A32" s="52"/>
      <c r="B32" s="41" t="s">
        <v>30</v>
      </c>
      <c r="C32" s="42"/>
      <c r="D32" s="68">
        <v>117952.50659999999</v>
      </c>
      <c r="E32" s="68">
        <v>152881</v>
      </c>
      <c r="F32" s="69">
        <v>77.153149573851607</v>
      </c>
      <c r="G32" s="68">
        <v>125888.5355</v>
      </c>
      <c r="H32" s="69">
        <v>-6.3040124094540699</v>
      </c>
      <c r="I32" s="68">
        <v>33671.978600000002</v>
      </c>
      <c r="J32" s="69">
        <v>28.5470648912857</v>
      </c>
      <c r="K32" s="68">
        <v>32115.7101</v>
      </c>
      <c r="L32" s="69">
        <v>25.5112270330605</v>
      </c>
      <c r="M32" s="69">
        <v>4.8458168763953001E-2</v>
      </c>
      <c r="N32" s="68">
        <v>4014167.9246</v>
      </c>
      <c r="O32" s="68">
        <v>33943277.971500002</v>
      </c>
      <c r="P32" s="68">
        <v>24330</v>
      </c>
      <c r="Q32" s="68">
        <v>24478</v>
      </c>
      <c r="R32" s="69">
        <v>-0.60462456083013605</v>
      </c>
      <c r="S32" s="68">
        <v>4.8480273982737403</v>
      </c>
      <c r="T32" s="68">
        <v>4.9077322779638903</v>
      </c>
      <c r="U32" s="70">
        <v>-1.23152933730136</v>
      </c>
      <c r="V32" s="54"/>
      <c r="W32" s="54"/>
    </row>
    <row r="33" spans="1:23" ht="12" thickBot="1" x14ac:dyDescent="0.2">
      <c r="A33" s="52"/>
      <c r="B33" s="41" t="s">
        <v>31</v>
      </c>
      <c r="C33" s="42"/>
      <c r="D33" s="71"/>
      <c r="E33" s="71"/>
      <c r="F33" s="71"/>
      <c r="G33" s="68">
        <v>37.470199999999998</v>
      </c>
      <c r="H33" s="71"/>
      <c r="I33" s="71"/>
      <c r="J33" s="71"/>
      <c r="K33" s="68">
        <v>-2.0817000000000001</v>
      </c>
      <c r="L33" s="69">
        <v>-5.5556148619436199</v>
      </c>
      <c r="M33" s="71"/>
      <c r="N33" s="68">
        <v>25.470099999999999</v>
      </c>
      <c r="O33" s="68">
        <v>4859.6175999999996</v>
      </c>
      <c r="P33" s="71"/>
      <c r="Q33" s="71"/>
      <c r="R33" s="71"/>
      <c r="S33" s="71"/>
      <c r="T33" s="71"/>
      <c r="U33" s="72"/>
      <c r="V33" s="54"/>
      <c r="W33" s="54"/>
    </row>
    <row r="34" spans="1:23" ht="12" thickBot="1" x14ac:dyDescent="0.2">
      <c r="A34" s="52"/>
      <c r="B34" s="41" t="s">
        <v>36</v>
      </c>
      <c r="C34" s="4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68">
        <v>1</v>
      </c>
      <c r="O34" s="68">
        <v>10</v>
      </c>
      <c r="P34" s="71"/>
      <c r="Q34" s="71"/>
      <c r="R34" s="71"/>
      <c r="S34" s="71"/>
      <c r="T34" s="71"/>
      <c r="U34" s="72"/>
      <c r="V34" s="54"/>
      <c r="W34" s="54"/>
    </row>
    <row r="35" spans="1:23" ht="12" thickBot="1" x14ac:dyDescent="0.2">
      <c r="A35" s="52"/>
      <c r="B35" s="41" t="s">
        <v>32</v>
      </c>
      <c r="C35" s="42"/>
      <c r="D35" s="68">
        <v>150666.07260000001</v>
      </c>
      <c r="E35" s="68">
        <v>141759</v>
      </c>
      <c r="F35" s="69">
        <v>106.28325016401099</v>
      </c>
      <c r="G35" s="68">
        <v>121509.5367</v>
      </c>
      <c r="H35" s="69">
        <v>23.995265467916202</v>
      </c>
      <c r="I35" s="68">
        <v>15721.3956</v>
      </c>
      <c r="J35" s="69">
        <v>10.434595744549901</v>
      </c>
      <c r="K35" s="68">
        <v>17302.7657</v>
      </c>
      <c r="L35" s="69">
        <v>14.2398417193537</v>
      </c>
      <c r="M35" s="69">
        <v>-9.1394065400769997E-2</v>
      </c>
      <c r="N35" s="68">
        <v>4690869.1697000004</v>
      </c>
      <c r="O35" s="68">
        <v>35896638.152400002</v>
      </c>
      <c r="P35" s="68">
        <v>11955</v>
      </c>
      <c r="Q35" s="68">
        <v>12020</v>
      </c>
      <c r="R35" s="69">
        <v>-0.54076539101497501</v>
      </c>
      <c r="S35" s="68">
        <v>12.6027664240903</v>
      </c>
      <c r="T35" s="68">
        <v>12.4331457986689</v>
      </c>
      <c r="U35" s="70">
        <v>1.3458999374710601</v>
      </c>
      <c r="V35" s="54"/>
      <c r="W35" s="54"/>
    </row>
    <row r="36" spans="1:23" ht="12" customHeight="1" thickBot="1" x14ac:dyDescent="0.2">
      <c r="A36" s="52"/>
      <c r="B36" s="41" t="s">
        <v>37</v>
      </c>
      <c r="C36" s="42"/>
      <c r="D36" s="71"/>
      <c r="E36" s="68">
        <v>535608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54"/>
      <c r="W36" s="54"/>
    </row>
    <row r="37" spans="1:23" ht="12" thickBot="1" x14ac:dyDescent="0.2">
      <c r="A37" s="52"/>
      <c r="B37" s="41" t="s">
        <v>38</v>
      </c>
      <c r="C37" s="42"/>
      <c r="D37" s="71"/>
      <c r="E37" s="68">
        <v>786094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54"/>
      <c r="W37" s="54"/>
    </row>
    <row r="38" spans="1:23" ht="12" thickBot="1" x14ac:dyDescent="0.2">
      <c r="A38" s="52"/>
      <c r="B38" s="41" t="s">
        <v>39</v>
      </c>
      <c r="C38" s="42"/>
      <c r="D38" s="71"/>
      <c r="E38" s="68">
        <v>453483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54"/>
      <c r="W38" s="54"/>
    </row>
    <row r="39" spans="1:23" ht="12" customHeight="1" thickBot="1" x14ac:dyDescent="0.2">
      <c r="A39" s="52"/>
      <c r="B39" s="41" t="s">
        <v>33</v>
      </c>
      <c r="C39" s="42"/>
      <c r="D39" s="68">
        <v>255657.2653</v>
      </c>
      <c r="E39" s="68">
        <v>355816</v>
      </c>
      <c r="F39" s="69">
        <v>71.850975026418197</v>
      </c>
      <c r="G39" s="68">
        <v>342133.7597</v>
      </c>
      <c r="H39" s="69">
        <v>-25.275639117234999</v>
      </c>
      <c r="I39" s="68">
        <v>14157.0219</v>
      </c>
      <c r="J39" s="69">
        <v>5.5375003262228804</v>
      </c>
      <c r="K39" s="68">
        <v>16333.7107</v>
      </c>
      <c r="L39" s="69">
        <v>4.7740716129043301</v>
      </c>
      <c r="M39" s="69">
        <v>-0.13326358229180599</v>
      </c>
      <c r="N39" s="68">
        <v>7521095.1513999999</v>
      </c>
      <c r="O39" s="68">
        <v>60259321.867399998</v>
      </c>
      <c r="P39" s="68">
        <v>372</v>
      </c>
      <c r="Q39" s="68">
        <v>335</v>
      </c>
      <c r="R39" s="69">
        <v>11.044776119403</v>
      </c>
      <c r="S39" s="68">
        <v>687.25071317204299</v>
      </c>
      <c r="T39" s="68">
        <v>669.63516059701499</v>
      </c>
      <c r="U39" s="70">
        <v>2.5631916035012301</v>
      </c>
      <c r="V39" s="54"/>
      <c r="W39" s="54"/>
    </row>
    <row r="40" spans="1:23" ht="12" thickBot="1" x14ac:dyDescent="0.2">
      <c r="A40" s="52"/>
      <c r="B40" s="41" t="s">
        <v>34</v>
      </c>
      <c r="C40" s="42"/>
      <c r="D40" s="68">
        <v>444840.06349999999</v>
      </c>
      <c r="E40" s="68">
        <v>408644</v>
      </c>
      <c r="F40" s="69">
        <v>108.85760307260099</v>
      </c>
      <c r="G40" s="68">
        <v>391450.43709999998</v>
      </c>
      <c r="H40" s="69">
        <v>13.638923689938601</v>
      </c>
      <c r="I40" s="68">
        <v>24117.007799999999</v>
      </c>
      <c r="J40" s="69">
        <v>5.4215008446513302</v>
      </c>
      <c r="K40" s="68">
        <v>-15793.184300000001</v>
      </c>
      <c r="L40" s="69">
        <v>-4.0345297394483399</v>
      </c>
      <c r="M40" s="69">
        <v>-2.52705162821408</v>
      </c>
      <c r="N40" s="68">
        <v>17363142.4386</v>
      </c>
      <c r="O40" s="68">
        <v>120456613.92910001</v>
      </c>
      <c r="P40" s="68">
        <v>2176</v>
      </c>
      <c r="Q40" s="68">
        <v>2141</v>
      </c>
      <c r="R40" s="69">
        <v>1.63475011676786</v>
      </c>
      <c r="S40" s="68">
        <v>204.430176240809</v>
      </c>
      <c r="T40" s="68">
        <v>199.140673937412</v>
      </c>
      <c r="U40" s="70">
        <v>2.58743713900907</v>
      </c>
      <c r="V40" s="54"/>
      <c r="W40" s="54"/>
    </row>
    <row r="41" spans="1:23" ht="12" thickBot="1" x14ac:dyDescent="0.2">
      <c r="A41" s="52"/>
      <c r="B41" s="41" t="s">
        <v>40</v>
      </c>
      <c r="C41" s="42"/>
      <c r="D41" s="71"/>
      <c r="E41" s="68">
        <v>128057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54"/>
      <c r="W41" s="54"/>
    </row>
    <row r="42" spans="1:23" ht="12" thickBot="1" x14ac:dyDescent="0.2">
      <c r="A42" s="52"/>
      <c r="B42" s="41" t="s">
        <v>41</v>
      </c>
      <c r="C42" s="42"/>
      <c r="D42" s="71"/>
      <c r="E42" s="68">
        <v>77541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54"/>
      <c r="W42" s="54"/>
    </row>
    <row r="43" spans="1:23" ht="12" thickBot="1" x14ac:dyDescent="0.2">
      <c r="A43" s="52"/>
      <c r="B43" s="41" t="s">
        <v>71</v>
      </c>
      <c r="C43" s="42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54"/>
      <c r="W43" s="54"/>
    </row>
    <row r="44" spans="1:23" ht="12" thickBot="1" x14ac:dyDescent="0.2">
      <c r="A44" s="53"/>
      <c r="B44" s="41" t="s">
        <v>35</v>
      </c>
      <c r="C44" s="42"/>
      <c r="D44" s="73">
        <v>19043.6878</v>
      </c>
      <c r="E44" s="73">
        <v>0</v>
      </c>
      <c r="F44" s="74"/>
      <c r="G44" s="73">
        <v>47190.428099999997</v>
      </c>
      <c r="H44" s="75">
        <v>-59.645020045918997</v>
      </c>
      <c r="I44" s="73">
        <v>3063.2478999999998</v>
      </c>
      <c r="J44" s="75">
        <v>16.085371342834101</v>
      </c>
      <c r="K44" s="73">
        <v>4384.5410000000002</v>
      </c>
      <c r="L44" s="75">
        <v>9.2911659769409898</v>
      </c>
      <c r="M44" s="75">
        <v>-0.30135266154427598</v>
      </c>
      <c r="N44" s="73">
        <v>572698.33100000001</v>
      </c>
      <c r="O44" s="73">
        <v>7473589.2715999996</v>
      </c>
      <c r="P44" s="73">
        <v>23</v>
      </c>
      <c r="Q44" s="73">
        <v>33</v>
      </c>
      <c r="R44" s="75">
        <v>-30.303030303030301</v>
      </c>
      <c r="S44" s="73">
        <v>827.98642608695695</v>
      </c>
      <c r="T44" s="73">
        <v>596.706775757576</v>
      </c>
      <c r="U44" s="76">
        <v>27.9327828382891</v>
      </c>
      <c r="V44" s="54"/>
      <c r="W44" s="54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1:C21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43:C43"/>
    <mergeCell ref="B44:C44"/>
    <mergeCell ref="B37:C37"/>
    <mergeCell ref="B38:C38"/>
    <mergeCell ref="B39:C39"/>
    <mergeCell ref="B25:C25"/>
    <mergeCell ref="B26:C26"/>
    <mergeCell ref="B27:C27"/>
    <mergeCell ref="B28:C28"/>
    <mergeCell ref="B29:C29"/>
    <mergeCell ref="B30:C30"/>
    <mergeCell ref="B19:C19"/>
    <mergeCell ref="B20:C20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56194</v>
      </c>
      <c r="D2" s="32">
        <v>513126.13327435899</v>
      </c>
      <c r="E2" s="32">
        <v>367619.370511966</v>
      </c>
      <c r="F2" s="32">
        <v>145506.76276239299</v>
      </c>
      <c r="G2" s="32">
        <v>367619.370511966</v>
      </c>
      <c r="H2" s="32">
        <v>0.28356919152389698</v>
      </c>
    </row>
    <row r="3" spans="1:8" ht="14.25" x14ac:dyDescent="0.2">
      <c r="A3" s="32">
        <v>2</v>
      </c>
      <c r="B3" s="33">
        <v>13</v>
      </c>
      <c r="C3" s="32">
        <v>8814.8719999999994</v>
      </c>
      <c r="D3" s="32">
        <v>86022.233690968904</v>
      </c>
      <c r="E3" s="32">
        <v>65903.946636668901</v>
      </c>
      <c r="F3" s="32">
        <v>20118.287054299999</v>
      </c>
      <c r="G3" s="32">
        <v>65903.946636668901</v>
      </c>
      <c r="H3" s="32">
        <v>0.23387310688273999</v>
      </c>
    </row>
    <row r="4" spans="1:8" ht="14.25" x14ac:dyDescent="0.2">
      <c r="A4" s="32">
        <v>3</v>
      </c>
      <c r="B4" s="33">
        <v>14</v>
      </c>
      <c r="C4" s="32">
        <v>110833</v>
      </c>
      <c r="D4" s="32">
        <v>147839.317348718</v>
      </c>
      <c r="E4" s="32">
        <v>106210.998768376</v>
      </c>
      <c r="F4" s="32">
        <v>41628.318580341896</v>
      </c>
      <c r="G4" s="32">
        <v>106210.998768376</v>
      </c>
      <c r="H4" s="32">
        <v>0.28157813041134699</v>
      </c>
    </row>
    <row r="5" spans="1:8" ht="14.25" x14ac:dyDescent="0.2">
      <c r="A5" s="32">
        <v>4</v>
      </c>
      <c r="B5" s="33">
        <v>15</v>
      </c>
      <c r="C5" s="32">
        <v>3222</v>
      </c>
      <c r="D5" s="32">
        <v>43658.057149572604</v>
      </c>
      <c r="E5" s="32">
        <v>34136.255066666701</v>
      </c>
      <c r="F5" s="32">
        <v>9521.8020829059806</v>
      </c>
      <c r="G5" s="32">
        <v>34136.255066666701</v>
      </c>
      <c r="H5" s="32">
        <v>0.21809953773903101</v>
      </c>
    </row>
    <row r="6" spans="1:8" ht="14.25" x14ac:dyDescent="0.2">
      <c r="A6" s="32">
        <v>5</v>
      </c>
      <c r="B6" s="33">
        <v>16</v>
      </c>
      <c r="C6" s="32">
        <v>2575</v>
      </c>
      <c r="D6" s="32">
        <v>131128.63271794899</v>
      </c>
      <c r="E6" s="32">
        <v>109546.178340171</v>
      </c>
      <c r="F6" s="32">
        <v>21582.454377777802</v>
      </c>
      <c r="G6" s="32">
        <v>109546.178340171</v>
      </c>
      <c r="H6" s="32">
        <v>0.16458994447231501</v>
      </c>
    </row>
    <row r="7" spans="1:8" ht="14.25" x14ac:dyDescent="0.2">
      <c r="A7" s="32">
        <v>6</v>
      </c>
      <c r="B7" s="33">
        <v>17</v>
      </c>
      <c r="C7" s="32">
        <v>16214</v>
      </c>
      <c r="D7" s="32">
        <v>253736.41575555599</v>
      </c>
      <c r="E7" s="32">
        <v>179992.13454444401</v>
      </c>
      <c r="F7" s="32">
        <v>73744.281211111098</v>
      </c>
      <c r="G7" s="32">
        <v>179992.13454444401</v>
      </c>
      <c r="H7" s="32">
        <v>0.29063341574965301</v>
      </c>
    </row>
    <row r="8" spans="1:8" ht="14.25" x14ac:dyDescent="0.2">
      <c r="A8" s="32">
        <v>7</v>
      </c>
      <c r="B8" s="33">
        <v>18</v>
      </c>
      <c r="C8" s="32">
        <v>59659</v>
      </c>
      <c r="D8" s="32">
        <v>135660.21645213701</v>
      </c>
      <c r="E8" s="32">
        <v>123369.19828888901</v>
      </c>
      <c r="F8" s="32">
        <v>12291.0181632479</v>
      </c>
      <c r="G8" s="32">
        <v>123369.19828888901</v>
      </c>
      <c r="H8" s="32">
        <v>9.0601493088317095E-2</v>
      </c>
    </row>
    <row r="9" spans="1:8" ht="14.25" x14ac:dyDescent="0.2">
      <c r="A9" s="32">
        <v>8</v>
      </c>
      <c r="B9" s="33">
        <v>19</v>
      </c>
      <c r="C9" s="32">
        <v>10351</v>
      </c>
      <c r="D9" s="32">
        <v>85661.942827350402</v>
      </c>
      <c r="E9" s="32">
        <v>62501.647270940201</v>
      </c>
      <c r="F9" s="32">
        <v>23160.295556410299</v>
      </c>
      <c r="G9" s="32">
        <v>62501.647270940201</v>
      </c>
      <c r="H9" s="32">
        <v>0.27036855331531801</v>
      </c>
    </row>
    <row r="10" spans="1:8" ht="14.25" x14ac:dyDescent="0.2">
      <c r="A10" s="32">
        <v>9</v>
      </c>
      <c r="B10" s="33">
        <v>21</v>
      </c>
      <c r="C10" s="32">
        <v>190368</v>
      </c>
      <c r="D10" s="32">
        <v>884139.61259999999</v>
      </c>
      <c r="E10" s="32">
        <v>851331.59409999999</v>
      </c>
      <c r="F10" s="32">
        <v>32808.018499999998</v>
      </c>
      <c r="G10" s="32">
        <v>851331.59409999999</v>
      </c>
      <c r="H10" s="32">
        <v>3.7107282642297901E-2</v>
      </c>
    </row>
    <row r="11" spans="1:8" ht="14.25" x14ac:dyDescent="0.2">
      <c r="A11" s="32">
        <v>10</v>
      </c>
      <c r="B11" s="33">
        <v>22</v>
      </c>
      <c r="C11" s="32">
        <v>49598</v>
      </c>
      <c r="D11" s="32">
        <v>569672.49105555599</v>
      </c>
      <c r="E11" s="32">
        <v>517307.30348888901</v>
      </c>
      <c r="F11" s="32">
        <v>52365.187566666697</v>
      </c>
      <c r="G11" s="32">
        <v>517307.30348888901</v>
      </c>
      <c r="H11" s="32">
        <v>9.1921566143449096E-2</v>
      </c>
    </row>
    <row r="12" spans="1:8" ht="14.25" x14ac:dyDescent="0.2">
      <c r="A12" s="32">
        <v>11</v>
      </c>
      <c r="B12" s="33">
        <v>23</v>
      </c>
      <c r="C12" s="32">
        <v>237186.93</v>
      </c>
      <c r="D12" s="32">
        <v>1672235.41393333</v>
      </c>
      <c r="E12" s="32">
        <v>1371045.4997803399</v>
      </c>
      <c r="F12" s="32">
        <v>301189.91415299103</v>
      </c>
      <c r="G12" s="32">
        <v>1371045.4997803399</v>
      </c>
      <c r="H12" s="32">
        <v>0.180112149069102</v>
      </c>
    </row>
    <row r="13" spans="1:8" ht="14.25" x14ac:dyDescent="0.2">
      <c r="A13" s="32">
        <v>12</v>
      </c>
      <c r="B13" s="33">
        <v>24</v>
      </c>
      <c r="C13" s="32">
        <v>15868.262000000001</v>
      </c>
      <c r="D13" s="32">
        <v>601905.05953931599</v>
      </c>
      <c r="E13" s="32">
        <v>556331.45459230803</v>
      </c>
      <c r="F13" s="32">
        <v>45573.604947008498</v>
      </c>
      <c r="G13" s="32">
        <v>556331.45459230803</v>
      </c>
      <c r="H13" s="32">
        <v>7.5715603689873401E-2</v>
      </c>
    </row>
    <row r="14" spans="1:8" ht="14.25" x14ac:dyDescent="0.2">
      <c r="A14" s="32">
        <v>13</v>
      </c>
      <c r="B14" s="33">
        <v>25</v>
      </c>
      <c r="C14" s="32">
        <v>74352</v>
      </c>
      <c r="D14" s="32">
        <v>775573.70409999997</v>
      </c>
      <c r="E14" s="32">
        <v>697421.66769999999</v>
      </c>
      <c r="F14" s="32">
        <v>78152.036399999997</v>
      </c>
      <c r="G14" s="32">
        <v>697421.66769999999</v>
      </c>
      <c r="H14" s="32">
        <v>0.100766743362825</v>
      </c>
    </row>
    <row r="15" spans="1:8" ht="14.25" x14ac:dyDescent="0.2">
      <c r="A15" s="32">
        <v>14</v>
      </c>
      <c r="B15" s="33">
        <v>26</v>
      </c>
      <c r="C15" s="32">
        <v>52566</v>
      </c>
      <c r="D15" s="32">
        <v>296901.46529716399</v>
      </c>
      <c r="E15" s="32">
        <v>249306.38672287299</v>
      </c>
      <c r="F15" s="32">
        <v>47595.078574290899</v>
      </c>
      <c r="G15" s="32">
        <v>249306.38672287299</v>
      </c>
      <c r="H15" s="32">
        <v>0.160305973992596</v>
      </c>
    </row>
    <row r="16" spans="1:8" ht="14.25" x14ac:dyDescent="0.2">
      <c r="A16" s="32">
        <v>15</v>
      </c>
      <c r="B16" s="33">
        <v>27</v>
      </c>
      <c r="C16" s="32">
        <v>208166.853</v>
      </c>
      <c r="D16" s="32">
        <v>1294955.0204</v>
      </c>
      <c r="E16" s="32">
        <v>1190558.4561999999</v>
      </c>
      <c r="F16" s="32">
        <v>104396.56419999999</v>
      </c>
      <c r="G16" s="32">
        <v>1190558.4561999999</v>
      </c>
      <c r="H16" s="32">
        <v>8.06179076148551E-2</v>
      </c>
    </row>
    <row r="17" spans="1:8" ht="14.25" x14ac:dyDescent="0.2">
      <c r="A17" s="32">
        <v>16</v>
      </c>
      <c r="B17" s="33">
        <v>29</v>
      </c>
      <c r="C17" s="32">
        <v>183565</v>
      </c>
      <c r="D17" s="32">
        <v>2272797.0791606801</v>
      </c>
      <c r="E17" s="32">
        <v>2102768.92754017</v>
      </c>
      <c r="F17" s="32">
        <v>170028.151620513</v>
      </c>
      <c r="G17" s="32">
        <v>2102768.92754017</v>
      </c>
      <c r="H17" s="32">
        <v>7.4810088933809304E-2</v>
      </c>
    </row>
    <row r="18" spans="1:8" ht="14.25" x14ac:dyDescent="0.2">
      <c r="A18" s="32">
        <v>17</v>
      </c>
      <c r="B18" s="33">
        <v>31</v>
      </c>
      <c r="C18" s="32">
        <v>31918.063999999998</v>
      </c>
      <c r="D18" s="32">
        <v>248078.67678267899</v>
      </c>
      <c r="E18" s="32">
        <v>199127.68234302799</v>
      </c>
      <c r="F18" s="32">
        <v>48950.994439651004</v>
      </c>
      <c r="G18" s="32">
        <v>199127.68234302799</v>
      </c>
      <c r="H18" s="32">
        <v>0.197320443153334</v>
      </c>
    </row>
    <row r="19" spans="1:8" ht="14.25" x14ac:dyDescent="0.2">
      <c r="A19" s="32">
        <v>18</v>
      </c>
      <c r="B19" s="33">
        <v>32</v>
      </c>
      <c r="C19" s="32">
        <v>22114.545999999998</v>
      </c>
      <c r="D19" s="32">
        <v>338164.99930354703</v>
      </c>
      <c r="E19" s="32">
        <v>310925.08611959202</v>
      </c>
      <c r="F19" s="32">
        <v>27239.913183955501</v>
      </c>
      <c r="G19" s="32">
        <v>310925.08611959202</v>
      </c>
      <c r="H19" s="32">
        <v>8.0552136501578303E-2</v>
      </c>
    </row>
    <row r="20" spans="1:8" ht="14.25" x14ac:dyDescent="0.2">
      <c r="A20" s="32">
        <v>19</v>
      </c>
      <c r="B20" s="33">
        <v>33</v>
      </c>
      <c r="C20" s="32">
        <v>55660.406000000003</v>
      </c>
      <c r="D20" s="32">
        <v>595109.99273982295</v>
      </c>
      <c r="E20" s="32">
        <v>468529.63419722399</v>
      </c>
      <c r="F20" s="32">
        <v>126580.358542599</v>
      </c>
      <c r="G20" s="32">
        <v>468529.63419722399</v>
      </c>
      <c r="H20" s="32">
        <v>0.212700778153358</v>
      </c>
    </row>
    <row r="21" spans="1:8" ht="14.25" x14ac:dyDescent="0.2">
      <c r="A21" s="32">
        <v>20</v>
      </c>
      <c r="B21" s="33">
        <v>34</v>
      </c>
      <c r="C21" s="32">
        <v>48823.764000000003</v>
      </c>
      <c r="D21" s="32">
        <v>233554.16406465499</v>
      </c>
      <c r="E21" s="32">
        <v>155336.78915929201</v>
      </c>
      <c r="F21" s="32">
        <v>78217.374905363205</v>
      </c>
      <c r="G21" s="32">
        <v>155336.78915929201</v>
      </c>
      <c r="H21" s="32">
        <v>0.334900365483145</v>
      </c>
    </row>
    <row r="22" spans="1:8" ht="14.25" x14ac:dyDescent="0.2">
      <c r="A22" s="32">
        <v>21</v>
      </c>
      <c r="B22" s="33">
        <v>35</v>
      </c>
      <c r="C22" s="32">
        <v>35491.508000000002</v>
      </c>
      <c r="D22" s="32">
        <v>810919.90139999997</v>
      </c>
      <c r="E22" s="32">
        <v>780721.39379999996</v>
      </c>
      <c r="F22" s="32">
        <v>30198.507600000001</v>
      </c>
      <c r="G22" s="32">
        <v>780721.39379999996</v>
      </c>
      <c r="H22" s="32">
        <v>3.72398156067748E-2</v>
      </c>
    </row>
    <row r="23" spans="1:8" ht="14.25" x14ac:dyDescent="0.2">
      <c r="A23" s="32">
        <v>22</v>
      </c>
      <c r="B23" s="33">
        <v>36</v>
      </c>
      <c r="C23" s="32">
        <v>157888.652</v>
      </c>
      <c r="D23" s="32">
        <v>588163.68652920402</v>
      </c>
      <c r="E23" s="32">
        <v>517268.58784765098</v>
      </c>
      <c r="F23" s="32">
        <v>70895.098681552699</v>
      </c>
      <c r="G23" s="32">
        <v>517268.58784765098</v>
      </c>
      <c r="H23" s="32">
        <v>0.12053634099702699</v>
      </c>
    </row>
    <row r="24" spans="1:8" ht="14.25" x14ac:dyDescent="0.2">
      <c r="A24" s="32">
        <v>23</v>
      </c>
      <c r="B24" s="33">
        <v>37</v>
      </c>
      <c r="C24" s="32">
        <v>121662.86199999999</v>
      </c>
      <c r="D24" s="32">
        <v>1019030.11252478</v>
      </c>
      <c r="E24" s="32">
        <v>897345.43877468305</v>
      </c>
      <c r="F24" s="32">
        <v>121684.673750095</v>
      </c>
      <c r="G24" s="32">
        <v>897345.43877468305</v>
      </c>
      <c r="H24" s="32">
        <v>0.119412245285476</v>
      </c>
    </row>
    <row r="25" spans="1:8" ht="14.25" x14ac:dyDescent="0.2">
      <c r="A25" s="32">
        <v>24</v>
      </c>
      <c r="B25" s="33">
        <v>38</v>
      </c>
      <c r="C25" s="32">
        <v>148796.685</v>
      </c>
      <c r="D25" s="32">
        <v>681751.50374513306</v>
      </c>
      <c r="E25" s="32">
        <v>666173.66991061904</v>
      </c>
      <c r="F25" s="32">
        <v>15577.8338345133</v>
      </c>
      <c r="G25" s="32">
        <v>666173.66991061904</v>
      </c>
      <c r="H25" s="32">
        <v>2.2849724201469301E-2</v>
      </c>
    </row>
    <row r="26" spans="1:8" ht="14.25" x14ac:dyDescent="0.2">
      <c r="A26" s="32">
        <v>25</v>
      </c>
      <c r="B26" s="33">
        <v>39</v>
      </c>
      <c r="C26" s="32">
        <v>78622.001999999993</v>
      </c>
      <c r="D26" s="32">
        <v>117952.453341532</v>
      </c>
      <c r="E26" s="32">
        <v>84280.510097029794</v>
      </c>
      <c r="F26" s="32">
        <v>33671.943244502603</v>
      </c>
      <c r="G26" s="32">
        <v>84280.510097029794</v>
      </c>
      <c r="H26" s="32">
        <v>0.28547047806632098</v>
      </c>
    </row>
    <row r="27" spans="1:8" ht="14.25" x14ac:dyDescent="0.2">
      <c r="A27" s="32">
        <v>26</v>
      </c>
      <c r="B27" s="33">
        <v>42</v>
      </c>
      <c r="C27" s="32">
        <v>10240.017</v>
      </c>
      <c r="D27" s="32">
        <v>150666.0722</v>
      </c>
      <c r="E27" s="32">
        <v>134944.67490000001</v>
      </c>
      <c r="F27" s="32">
        <v>15721.397300000001</v>
      </c>
      <c r="G27" s="32">
        <v>134944.67490000001</v>
      </c>
      <c r="H27" s="32">
        <v>0.104345969005755</v>
      </c>
    </row>
    <row r="28" spans="1:8" ht="14.25" x14ac:dyDescent="0.2">
      <c r="A28" s="32">
        <v>27</v>
      </c>
      <c r="B28" s="33">
        <v>75</v>
      </c>
      <c r="C28" s="32">
        <v>395</v>
      </c>
      <c r="D28" s="32">
        <v>255657.264957265</v>
      </c>
      <c r="E28" s="32">
        <v>241500.243589744</v>
      </c>
      <c r="F28" s="32">
        <v>14157.0213675214</v>
      </c>
      <c r="G28" s="32">
        <v>241500.243589744</v>
      </c>
      <c r="H28" s="32">
        <v>5.5375001253681597E-2</v>
      </c>
    </row>
    <row r="29" spans="1:8" ht="14.25" x14ac:dyDescent="0.2">
      <c r="A29" s="32">
        <v>28</v>
      </c>
      <c r="B29" s="33">
        <v>76</v>
      </c>
      <c r="C29" s="32">
        <v>2359</v>
      </c>
      <c r="D29" s="32">
        <v>444840.05902991502</v>
      </c>
      <c r="E29" s="32">
        <v>420723.06028803397</v>
      </c>
      <c r="F29" s="32">
        <v>24116.998741880299</v>
      </c>
      <c r="G29" s="32">
        <v>420723.06028803397</v>
      </c>
      <c r="H29" s="32">
        <v>5.4214988628662399E-2</v>
      </c>
    </row>
    <row r="30" spans="1:8" ht="14.25" x14ac:dyDescent="0.2">
      <c r="A30" s="32">
        <v>29</v>
      </c>
      <c r="B30" s="33">
        <v>99</v>
      </c>
      <c r="C30" s="32">
        <v>25</v>
      </c>
      <c r="D30" s="32">
        <v>19043.688072006698</v>
      </c>
      <c r="E30" s="32">
        <v>15980.4396036608</v>
      </c>
      <c r="F30" s="32">
        <v>3063.2484683458101</v>
      </c>
      <c r="G30" s="32">
        <v>15980.4396036608</v>
      </c>
      <c r="H30" s="32">
        <v>0.160853740975134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2014-08-01T05:55:44Z</dcterms:modified>
</cp:coreProperties>
</file>