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<sst xmlns="http://schemas.openxmlformats.org/spreadsheetml/2006/main" count="116" uniqueCount="73">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</sst>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4" sqref="H1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15503655.813999999</v>
      </c>
      <c r="F3" s="25">
        <f>RA!I7</f>
        <v>1977060.1501</v>
      </c>
      <c r="G3" s="16">
        <f>E3-F3</f>
        <v>13526595.663899999</v>
      </c>
      <c r="H3" s="27">
        <f>RA!J7</f>
        <v>12.752219049617199</v>
      </c>
      <c r="I3" s="20">
        <f>SUM(I4:I40)</f>
        <v>15503659.217902038</v>
      </c>
      <c r="J3" s="21">
        <f>SUM(J4:J40)</f>
        <v>13526595.631161375</v>
      </c>
      <c r="K3" s="22">
        <f>E3-I3</f>
        <v>-3.4039020389318466</v>
      </c>
      <c r="L3" s="22">
        <f>G3-J3</f>
        <v>3.2738624140620232E-2</v>
      </c>
    </row>
    <row r="4" spans="1:13" x14ac:dyDescent="0.15">
      <c r="A4" s="41">
        <f>RA!A8</f>
        <v>41855</v>
      </c>
      <c r="B4" s="12">
        <v>12</v>
      </c>
      <c r="C4" s="38" t="s">
        <v>6</v>
      </c>
      <c r="D4" s="38"/>
      <c r="E4" s="15">
        <f>VLOOKUP(C4,RA!B8:D39,3,0)</f>
        <v>538063.70420000004</v>
      </c>
      <c r="F4" s="25">
        <f>VLOOKUP(C4,RA!B8:I43,8,0)</f>
        <v>136664.2586</v>
      </c>
      <c r="G4" s="16">
        <f t="shared" ref="G4:G40" si="0">E4-F4</f>
        <v>401399.44560000004</v>
      </c>
      <c r="H4" s="27">
        <f>RA!J8</f>
        <v>25.399271040441999</v>
      </c>
      <c r="I4" s="20">
        <f>VLOOKUP(B4,RMS!B:D,3,FALSE)</f>
        <v>538064.25474102597</v>
      </c>
      <c r="J4" s="21">
        <f>VLOOKUP(B4,RMS!B:E,4,FALSE)</f>
        <v>401399.45034957299</v>
      </c>
      <c r="K4" s="22">
        <f t="shared" ref="K4:K40" si="1">E4-I4</f>
        <v>-0.55054102593567222</v>
      </c>
      <c r="L4" s="22">
        <f t="shared" ref="L4:L40" si="2">G4-J4</f>
        <v>-4.7495729522779584E-3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101296.3187</v>
      </c>
      <c r="F5" s="25">
        <f>VLOOKUP(C5,RA!B9:I44,8,0)</f>
        <v>22992.4264</v>
      </c>
      <c r="G5" s="16">
        <f t="shared" si="0"/>
        <v>78303.892300000007</v>
      </c>
      <c r="H5" s="27">
        <f>RA!J9</f>
        <v>22.698185575819899</v>
      </c>
      <c r="I5" s="20">
        <f>VLOOKUP(B5,RMS!B:D,3,FALSE)</f>
        <v>101296.342188291</v>
      </c>
      <c r="J5" s="21">
        <f>VLOOKUP(B5,RMS!B:E,4,FALSE)</f>
        <v>78303.899321783494</v>
      </c>
      <c r="K5" s="22">
        <f t="shared" si="1"/>
        <v>-2.3488291000830941E-2</v>
      </c>
      <c r="L5" s="22">
        <f t="shared" si="2"/>
        <v>-7.0217834872892126E-3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160102.04730000001</v>
      </c>
      <c r="F6" s="25">
        <f>VLOOKUP(C6,RA!B10:I45,8,0)</f>
        <v>42415.5216</v>
      </c>
      <c r="G6" s="16">
        <f t="shared" si="0"/>
        <v>117686.5257</v>
      </c>
      <c r="H6" s="27">
        <f>RA!J10</f>
        <v>26.492804005511299</v>
      </c>
      <c r="I6" s="20">
        <f>VLOOKUP(B6,RMS!B:D,3,FALSE)</f>
        <v>160104.16781709401</v>
      </c>
      <c r="J6" s="21">
        <f>VLOOKUP(B6,RMS!B:E,4,FALSE)</f>
        <v>117686.525091453</v>
      </c>
      <c r="K6" s="22">
        <f t="shared" si="1"/>
        <v>-2.1205170940083917</v>
      </c>
      <c r="L6" s="22">
        <f t="shared" si="2"/>
        <v>6.0854699404444546E-4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51987.293700000002</v>
      </c>
      <c r="F7" s="25">
        <f>VLOOKUP(C7,RA!B11:I46,8,0)</f>
        <v>10969.9553</v>
      </c>
      <c r="G7" s="16">
        <f t="shared" si="0"/>
        <v>41017.338400000001</v>
      </c>
      <c r="H7" s="27">
        <f>RA!J11</f>
        <v>21.101224009281299</v>
      </c>
      <c r="I7" s="20">
        <f>VLOOKUP(B7,RMS!B:D,3,FALSE)</f>
        <v>51987.326149572596</v>
      </c>
      <c r="J7" s="21">
        <f>VLOOKUP(B7,RMS!B:E,4,FALSE)</f>
        <v>41017.338751282099</v>
      </c>
      <c r="K7" s="22">
        <f t="shared" si="1"/>
        <v>-3.2449572594487108E-2</v>
      </c>
      <c r="L7" s="22">
        <f t="shared" si="2"/>
        <v>-3.5128209856338799E-4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132851.67970000001</v>
      </c>
      <c r="F8" s="25">
        <f>VLOOKUP(C8,RA!B12:I47,8,0)</f>
        <v>23860.869600000002</v>
      </c>
      <c r="G8" s="16">
        <f t="shared" si="0"/>
        <v>108990.8101</v>
      </c>
      <c r="H8" s="27">
        <f>RA!J12</f>
        <v>17.960532869348398</v>
      </c>
      <c r="I8" s="20">
        <f>VLOOKUP(B8,RMS!B:D,3,FALSE)</f>
        <v>132851.68535128201</v>
      </c>
      <c r="J8" s="21">
        <f>VLOOKUP(B8,RMS!B:E,4,FALSE)</f>
        <v>108990.809482051</v>
      </c>
      <c r="K8" s="22">
        <f t="shared" si="1"/>
        <v>-5.6512820010539144E-3</v>
      </c>
      <c r="L8" s="22">
        <f t="shared" si="2"/>
        <v>6.1794900102540851E-4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272314.15720000002</v>
      </c>
      <c r="F9" s="25">
        <f>VLOOKUP(C9,RA!B13:I48,8,0)</f>
        <v>76269.61</v>
      </c>
      <c r="G9" s="16">
        <f t="shared" si="0"/>
        <v>196044.54720000003</v>
      </c>
      <c r="H9" s="27">
        <f>RA!J13</f>
        <v>28.007948901453599</v>
      </c>
      <c r="I9" s="20">
        <f>VLOOKUP(B9,RMS!B:D,3,FALSE)</f>
        <v>272314.32897435903</v>
      </c>
      <c r="J9" s="21">
        <f>VLOOKUP(B9,RMS!B:E,4,FALSE)</f>
        <v>196044.54689145301</v>
      </c>
      <c r="K9" s="22">
        <f t="shared" si="1"/>
        <v>-0.17177435901248828</v>
      </c>
      <c r="L9" s="22">
        <f t="shared" si="2"/>
        <v>3.0854702345095575E-4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134584.245</v>
      </c>
      <c r="F10" s="25">
        <f>VLOOKUP(C10,RA!B14:I49,8,0)</f>
        <v>13989.4833</v>
      </c>
      <c r="G10" s="16">
        <f t="shared" si="0"/>
        <v>120594.7617</v>
      </c>
      <c r="H10" s="27">
        <f>RA!J14</f>
        <v>10.394592101029399</v>
      </c>
      <c r="I10" s="20">
        <f>VLOOKUP(B10,RMS!B:D,3,FALSE)</f>
        <v>134584.25215555599</v>
      </c>
      <c r="J10" s="21">
        <f>VLOOKUP(B10,RMS!B:E,4,FALSE)</f>
        <v>120594.756805128</v>
      </c>
      <c r="K10" s="22">
        <f t="shared" si="1"/>
        <v>-7.1555559989064932E-3</v>
      </c>
      <c r="L10" s="22">
        <f t="shared" si="2"/>
        <v>4.8948720068437979E-3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92401.200100000002</v>
      </c>
      <c r="F11" s="25">
        <f>VLOOKUP(C11,RA!B15:I50,8,0)</f>
        <v>24481.258999999998</v>
      </c>
      <c r="G11" s="16">
        <f t="shared" si="0"/>
        <v>67919.941099999996</v>
      </c>
      <c r="H11" s="27">
        <f>RA!J15</f>
        <v>26.494524934205899</v>
      </c>
      <c r="I11" s="20">
        <f>VLOOKUP(B11,RMS!B:D,3,FALSE)</f>
        <v>92401.246512820493</v>
      </c>
      <c r="J11" s="21">
        <f>VLOOKUP(B11,RMS!B:E,4,FALSE)</f>
        <v>67919.941606837601</v>
      </c>
      <c r="K11" s="22">
        <f t="shared" si="1"/>
        <v>-4.6412820491241291E-2</v>
      </c>
      <c r="L11" s="22">
        <f t="shared" si="2"/>
        <v>-5.0683760491665453E-4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859885.11679999996</v>
      </c>
      <c r="F12" s="25">
        <f>VLOOKUP(C12,RA!B16:I51,8,0)</f>
        <v>82055.973700000002</v>
      </c>
      <c r="G12" s="16">
        <f t="shared" si="0"/>
        <v>777829.14309999999</v>
      </c>
      <c r="H12" s="27">
        <f>RA!J16</f>
        <v>9.5426670489850292</v>
      </c>
      <c r="I12" s="20">
        <f>VLOOKUP(B12,RMS!B:D,3,FALSE)</f>
        <v>859884.82920000004</v>
      </c>
      <c r="J12" s="21">
        <f>VLOOKUP(B12,RMS!B:E,4,FALSE)</f>
        <v>777829.14309999999</v>
      </c>
      <c r="K12" s="22">
        <f t="shared" si="1"/>
        <v>0.28759999992325902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451438.8456</v>
      </c>
      <c r="F13" s="25">
        <f>VLOOKUP(C13,RA!B17:I52,8,0)</f>
        <v>49264.450799999999</v>
      </c>
      <c r="G13" s="16">
        <f t="shared" si="0"/>
        <v>402174.39480000001</v>
      </c>
      <c r="H13" s="27">
        <f>RA!J17</f>
        <v>10.9127628869694</v>
      </c>
      <c r="I13" s="20">
        <f>VLOOKUP(B13,RMS!B:D,3,FALSE)</f>
        <v>451439.001077778</v>
      </c>
      <c r="J13" s="21">
        <f>VLOOKUP(B13,RMS!B:E,4,FALSE)</f>
        <v>402174.39524444402</v>
      </c>
      <c r="K13" s="22">
        <f t="shared" si="1"/>
        <v>-0.15547777799656615</v>
      </c>
      <c r="L13" s="22">
        <f t="shared" si="2"/>
        <v>-4.4444401282817125E-4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1781312.7182</v>
      </c>
      <c r="F14" s="25">
        <f>VLOOKUP(C14,RA!B18:I53,8,0)</f>
        <v>325516.74180000002</v>
      </c>
      <c r="G14" s="16">
        <f t="shared" si="0"/>
        <v>1455795.9764</v>
      </c>
      <c r="H14" s="27">
        <f>RA!J18</f>
        <v>18.273980670217799</v>
      </c>
      <c r="I14" s="20">
        <f>VLOOKUP(B14,RMS!B:D,3,FALSE)</f>
        <v>1781312.90969231</v>
      </c>
      <c r="J14" s="21">
        <f>VLOOKUP(B14,RMS!B:E,4,FALSE)</f>
        <v>1455795.96675726</v>
      </c>
      <c r="K14" s="22">
        <f t="shared" si="1"/>
        <v>-0.19149231002666056</v>
      </c>
      <c r="L14" s="22">
        <f t="shared" si="2"/>
        <v>9.6427400130778551E-3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399684.14010000002</v>
      </c>
      <c r="F15" s="25">
        <f>VLOOKUP(C15,RA!B19:I54,8,0)</f>
        <v>56431.091399999998</v>
      </c>
      <c r="G15" s="16">
        <f t="shared" si="0"/>
        <v>343253.04870000004</v>
      </c>
      <c r="H15" s="27">
        <f>RA!J19</f>
        <v>14.118921853111599</v>
      </c>
      <c r="I15" s="20">
        <f>VLOOKUP(B15,RMS!B:D,3,FALSE)</f>
        <v>399684.142006838</v>
      </c>
      <c r="J15" s="21">
        <f>VLOOKUP(B15,RMS!B:E,4,FALSE)</f>
        <v>343253.04882222199</v>
      </c>
      <c r="K15" s="22">
        <f t="shared" si="1"/>
        <v>-1.9068379770033062E-3</v>
      </c>
      <c r="L15" s="22">
        <f t="shared" si="2"/>
        <v>-1.2222194345667958E-4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769716.24750000006</v>
      </c>
      <c r="F16" s="25">
        <f>VLOOKUP(C16,RA!B20:I55,8,0)</f>
        <v>82446.621799999994</v>
      </c>
      <c r="G16" s="16">
        <f t="shared" si="0"/>
        <v>687269.62570000009</v>
      </c>
      <c r="H16" s="27">
        <f>RA!J20</f>
        <v>10.711300699158</v>
      </c>
      <c r="I16" s="20">
        <f>VLOOKUP(B16,RMS!B:D,3,FALSE)</f>
        <v>769716.15079999994</v>
      </c>
      <c r="J16" s="21">
        <f>VLOOKUP(B16,RMS!B:E,4,FALSE)</f>
        <v>687269.62569999998</v>
      </c>
      <c r="K16" s="22">
        <f t="shared" si="1"/>
        <v>9.6700000111013651E-2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319008.31829999998</v>
      </c>
      <c r="F17" s="25">
        <f>VLOOKUP(C17,RA!B21:I56,8,0)</f>
        <v>50775.935599999997</v>
      </c>
      <c r="G17" s="16">
        <f t="shared" si="0"/>
        <v>268232.38269999996</v>
      </c>
      <c r="H17" s="27">
        <f>RA!J21</f>
        <v>15.916806141791399</v>
      </c>
      <c r="I17" s="20">
        <f>VLOOKUP(B17,RMS!B:D,3,FALSE)</f>
        <v>319007.96721337299</v>
      </c>
      <c r="J17" s="21">
        <f>VLOOKUP(B17,RMS!B:E,4,FALSE)</f>
        <v>268232.38271002902</v>
      </c>
      <c r="K17" s="22">
        <f t="shared" si="1"/>
        <v>0.35108662699349225</v>
      </c>
      <c r="L17" s="22">
        <f t="shared" si="2"/>
        <v>-1.0029063560068607E-5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1270424.7331999999</v>
      </c>
      <c r="F18" s="25">
        <f>VLOOKUP(C18,RA!B22:I57,8,0)</f>
        <v>157357.11420000001</v>
      </c>
      <c r="G18" s="16">
        <f t="shared" si="0"/>
        <v>1113067.6189999999</v>
      </c>
      <c r="H18" s="27">
        <f>RA!J22</f>
        <v>12.386181572806899</v>
      </c>
      <c r="I18" s="20">
        <f>VLOOKUP(B18,RMS!B:D,3,FALSE)</f>
        <v>1270425.1456333301</v>
      </c>
      <c r="J18" s="21">
        <f>VLOOKUP(B18,RMS!B:E,4,FALSE)</f>
        <v>1113067.6187</v>
      </c>
      <c r="K18" s="22">
        <f t="shared" si="1"/>
        <v>-0.41243333020247519</v>
      </c>
      <c r="L18" s="22">
        <f t="shared" si="2"/>
        <v>2.9999995604157448E-4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2569445.1036999999</v>
      </c>
      <c r="F19" s="25">
        <f>VLOOKUP(C19,RA!B23:I58,8,0)</f>
        <v>122561.38679999999</v>
      </c>
      <c r="G19" s="16">
        <f t="shared" si="0"/>
        <v>2446883.7168999999</v>
      </c>
      <c r="H19" s="27">
        <f>RA!J23</f>
        <v>4.7699554516075002</v>
      </c>
      <c r="I19" s="20">
        <f>VLOOKUP(B19,RMS!B:D,3,FALSE)</f>
        <v>2569445.68676838</v>
      </c>
      <c r="J19" s="21">
        <f>VLOOKUP(B19,RMS!B:E,4,FALSE)</f>
        <v>2446883.75401709</v>
      </c>
      <c r="K19" s="22">
        <f t="shared" si="1"/>
        <v>-0.58306838013231754</v>
      </c>
      <c r="L19" s="22">
        <f t="shared" si="2"/>
        <v>-3.7117090076208115E-2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271541.8884</v>
      </c>
      <c r="F20" s="25">
        <f>VLOOKUP(C20,RA!B24:I59,8,0)</f>
        <v>56889.058100000002</v>
      </c>
      <c r="G20" s="16">
        <f t="shared" si="0"/>
        <v>214652.8303</v>
      </c>
      <c r="H20" s="27">
        <f>RA!J24</f>
        <v>20.950380228702901</v>
      </c>
      <c r="I20" s="20">
        <f>VLOOKUP(B20,RMS!B:D,3,FALSE)</f>
        <v>271541.87300440198</v>
      </c>
      <c r="J20" s="21">
        <f>VLOOKUP(B20,RMS!B:E,4,FALSE)</f>
        <v>214652.81630834099</v>
      </c>
      <c r="K20" s="22">
        <f t="shared" si="1"/>
        <v>1.5395598020404577E-2</v>
      </c>
      <c r="L20" s="22">
        <f t="shared" si="2"/>
        <v>1.3991659012390301E-2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215227.6005</v>
      </c>
      <c r="F21" s="25">
        <f>VLOOKUP(C21,RA!B25:I60,8,0)</f>
        <v>21036.5347</v>
      </c>
      <c r="G21" s="16">
        <f t="shared" si="0"/>
        <v>194191.06580000001</v>
      </c>
      <c r="H21" s="27">
        <f>RA!J25</f>
        <v>9.7740878266214803</v>
      </c>
      <c r="I21" s="20">
        <f>VLOOKUP(B21,RMS!B:D,3,FALSE)</f>
        <v>215227.604593072</v>
      </c>
      <c r="J21" s="21">
        <f>VLOOKUP(B21,RMS!B:E,4,FALSE)</f>
        <v>194191.06328621801</v>
      </c>
      <c r="K21" s="22">
        <f t="shared" si="1"/>
        <v>-4.0930719987954944E-3</v>
      </c>
      <c r="L21" s="22">
        <f t="shared" si="2"/>
        <v>2.5137820048257709E-3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582794.9706</v>
      </c>
      <c r="F22" s="25">
        <f>VLOOKUP(C22,RA!B26:I61,8,0)</f>
        <v>124142.0309</v>
      </c>
      <c r="G22" s="16">
        <f t="shared" si="0"/>
        <v>458652.93969999999</v>
      </c>
      <c r="H22" s="27">
        <f>RA!J26</f>
        <v>21.301150003438298</v>
      </c>
      <c r="I22" s="20">
        <f>VLOOKUP(B22,RMS!B:D,3,FALSE)</f>
        <v>582794.97442714602</v>
      </c>
      <c r="J22" s="21">
        <f>VLOOKUP(B22,RMS!B:E,4,FALSE)</f>
        <v>458653.020801746</v>
      </c>
      <c r="K22" s="22">
        <f t="shared" si="1"/>
        <v>-3.8271460216492414E-3</v>
      </c>
      <c r="L22" s="22">
        <f t="shared" si="2"/>
        <v>-8.1101746007334441E-2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257305.97390000001</v>
      </c>
      <c r="F23" s="25">
        <f>VLOOKUP(C23,RA!B27:I62,8,0)</f>
        <v>83182.138500000001</v>
      </c>
      <c r="G23" s="16">
        <f t="shared" si="0"/>
        <v>174123.83540000001</v>
      </c>
      <c r="H23" s="27">
        <f>RA!J27</f>
        <v>32.328102313057101</v>
      </c>
      <c r="I23" s="20">
        <f>VLOOKUP(B23,RMS!B:D,3,FALSE)</f>
        <v>257305.90865425501</v>
      </c>
      <c r="J23" s="21">
        <f>VLOOKUP(B23,RMS!B:E,4,FALSE)</f>
        <v>174123.841719872</v>
      </c>
      <c r="K23" s="22">
        <f t="shared" si="1"/>
        <v>6.5245745005086064E-2</v>
      </c>
      <c r="L23" s="22">
        <f t="shared" si="2"/>
        <v>-6.3198719872161746E-3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809051.21470000001</v>
      </c>
      <c r="F24" s="25">
        <f>VLOOKUP(C24,RA!B28:I63,8,0)</f>
        <v>28780.674500000001</v>
      </c>
      <c r="G24" s="16">
        <f t="shared" si="0"/>
        <v>780270.54020000005</v>
      </c>
      <c r="H24" s="27">
        <f>RA!J28</f>
        <v>3.55733654150337</v>
      </c>
      <c r="I24" s="20">
        <f>VLOOKUP(B24,RMS!B:D,3,FALSE)</f>
        <v>809051.21470000001</v>
      </c>
      <c r="J24" s="21">
        <f>VLOOKUP(B24,RMS!B:E,4,FALSE)</f>
        <v>780270.53</v>
      </c>
      <c r="K24" s="22">
        <f t="shared" si="1"/>
        <v>0</v>
      </c>
      <c r="L24" s="22">
        <f t="shared" si="2"/>
        <v>1.0200000018812716E-2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572111.7132</v>
      </c>
      <c r="F25" s="25">
        <f>VLOOKUP(C25,RA!B29:I64,8,0)</f>
        <v>90895.627999999997</v>
      </c>
      <c r="G25" s="16">
        <f t="shared" si="0"/>
        <v>481216.08519999997</v>
      </c>
      <c r="H25" s="27">
        <f>RA!J29</f>
        <v>15.887741135659001</v>
      </c>
      <c r="I25" s="20">
        <f>VLOOKUP(B25,RMS!B:D,3,FALSE)</f>
        <v>572111.71088938101</v>
      </c>
      <c r="J25" s="21">
        <f>VLOOKUP(B25,RMS!B:E,4,FALSE)</f>
        <v>481216.05688484898</v>
      </c>
      <c r="K25" s="22">
        <f t="shared" si="1"/>
        <v>2.3106189910322428E-3</v>
      </c>
      <c r="L25" s="22">
        <f t="shared" si="2"/>
        <v>2.8315150993876159E-2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1179790.8343</v>
      </c>
      <c r="F26" s="25">
        <f>VLOOKUP(C26,RA!B30:I65,8,0)</f>
        <v>157806.70980000001</v>
      </c>
      <c r="G26" s="16">
        <f t="shared" si="0"/>
        <v>1021984.1244999999</v>
      </c>
      <c r="H26" s="27">
        <f>RA!J30</f>
        <v>13.375820968606799</v>
      </c>
      <c r="I26" s="20">
        <f>VLOOKUP(B26,RMS!B:D,3,FALSE)</f>
        <v>1179790.84307876</v>
      </c>
      <c r="J26" s="21">
        <f>VLOOKUP(B26,RMS!B:E,4,FALSE)</f>
        <v>1021984.12358019</v>
      </c>
      <c r="K26" s="22">
        <f t="shared" si="1"/>
        <v>-8.7787599768489599E-3</v>
      </c>
      <c r="L26" s="22">
        <f t="shared" si="2"/>
        <v>9.1980991419404745E-4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745799.19050000003</v>
      </c>
      <c r="F27" s="25">
        <f>VLOOKUP(C27,RA!B31:I66,8,0)</f>
        <v>38885.311099999999</v>
      </c>
      <c r="G27" s="16">
        <f t="shared" si="0"/>
        <v>706913.87939999998</v>
      </c>
      <c r="H27" s="27">
        <f>RA!J31</f>
        <v>5.2139116796212202</v>
      </c>
      <c r="I27" s="20">
        <f>VLOOKUP(B27,RMS!B:D,3,FALSE)</f>
        <v>745799.150860177</v>
      </c>
      <c r="J27" s="21">
        <f>VLOOKUP(B27,RMS!B:E,4,FALSE)</f>
        <v>706913.81291415903</v>
      </c>
      <c r="K27" s="22">
        <f t="shared" si="1"/>
        <v>3.9639823022298515E-2</v>
      </c>
      <c r="L27" s="22">
        <f t="shared" si="2"/>
        <v>6.6485840943641961E-2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125702.3077</v>
      </c>
      <c r="F28" s="25">
        <f>VLOOKUP(C28,RA!B32:I67,8,0)</f>
        <v>35628.260600000001</v>
      </c>
      <c r="G28" s="16">
        <f t="shared" si="0"/>
        <v>90074.047099999996</v>
      </c>
      <c r="H28" s="27">
        <f>RA!J32</f>
        <v>28.3433623868148</v>
      </c>
      <c r="I28" s="20">
        <f>VLOOKUP(B28,RMS!B:D,3,FALSE)</f>
        <v>125702.255761357</v>
      </c>
      <c r="J28" s="21">
        <f>VLOOKUP(B28,RMS!B:E,4,FALSE)</f>
        <v>90074.028365351696</v>
      </c>
      <c r="K28" s="22">
        <f t="shared" si="1"/>
        <v>5.1938643009634688E-2</v>
      </c>
      <c r="L28" s="22">
        <f t="shared" si="2"/>
        <v>1.873464829986915E-2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130124.8927</v>
      </c>
      <c r="F31" s="25">
        <f>VLOOKUP(C31,RA!B35:I70,8,0)</f>
        <v>21444.206099999999</v>
      </c>
      <c r="G31" s="16">
        <f t="shared" si="0"/>
        <v>108680.6866</v>
      </c>
      <c r="H31" s="27">
        <f>RA!J35</f>
        <v>16.479710880099699</v>
      </c>
      <c r="I31" s="20">
        <f>VLOOKUP(B31,RMS!B:D,3,FALSE)</f>
        <v>130124.8924</v>
      </c>
      <c r="J31" s="21">
        <f>VLOOKUP(B31,RMS!B:E,4,FALSE)</f>
        <v>108680.6688</v>
      </c>
      <c r="K31" s="22">
        <f t="shared" si="1"/>
        <v>2.9999999969732016E-4</v>
      </c>
      <c r="L31" s="22">
        <f t="shared" si="2"/>
        <v>1.780000000144355E-2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238895.72750000001</v>
      </c>
      <c r="F35" s="25">
        <f>VLOOKUP(C35,RA!B8:I74,8,0)</f>
        <v>13061.9841</v>
      </c>
      <c r="G35" s="16">
        <f t="shared" si="0"/>
        <v>225833.74340000001</v>
      </c>
      <c r="H35" s="27">
        <f>RA!J39</f>
        <v>5.4676507766343398</v>
      </c>
      <c r="I35" s="20">
        <f>VLOOKUP(B35,RMS!B:D,3,FALSE)</f>
        <v>238895.726495726</v>
      </c>
      <c r="J35" s="21">
        <f>VLOOKUP(B35,RMS!B:E,4,FALSE)</f>
        <v>225833.743589744</v>
      </c>
      <c r="K35" s="22">
        <f t="shared" si="1"/>
        <v>1.0042740032076836E-3</v>
      </c>
      <c r="L35" s="22">
        <f t="shared" si="2"/>
        <v>-1.8974399426952004E-4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443890.01049999997</v>
      </c>
      <c r="F36" s="25">
        <f>VLOOKUP(C36,RA!B8:I75,8,0)</f>
        <v>24667.293000000001</v>
      </c>
      <c r="G36" s="16">
        <f t="shared" si="0"/>
        <v>419222.71749999997</v>
      </c>
      <c r="H36" s="27">
        <f>RA!J40</f>
        <v>5.5570732425842699</v>
      </c>
      <c r="I36" s="20">
        <f>VLOOKUP(B36,RMS!B:D,3,FALSE)</f>
        <v>443890.00675726502</v>
      </c>
      <c r="J36" s="21">
        <f>VLOOKUP(B36,RMS!B:E,4,FALSE)</f>
        <v>419222.722392308</v>
      </c>
      <c r="K36" s="22">
        <f t="shared" si="1"/>
        <v>3.7427349598146975E-3</v>
      </c>
      <c r="L36" s="22">
        <f t="shared" si="2"/>
        <v>-4.8923080321401358E-3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26903.620200000001</v>
      </c>
      <c r="F40" s="25">
        <f>VLOOKUP(C40,RA!B8:I78,8,0)</f>
        <v>2587.6208000000001</v>
      </c>
      <c r="G40" s="16">
        <f t="shared" si="0"/>
        <v>24315.999400000001</v>
      </c>
      <c r="H40" s="27">
        <f>RA!J43</f>
        <v>0</v>
      </c>
      <c r="I40" s="20">
        <f>VLOOKUP(B40,RMS!B:D,3,FALSE)</f>
        <v>26903.619998487298</v>
      </c>
      <c r="J40" s="21">
        <f>VLOOKUP(B40,RMS!B:E,4,FALSE)</f>
        <v>24315.9991679903</v>
      </c>
      <c r="K40" s="22">
        <f t="shared" si="1"/>
        <v>2.0151270291535184E-4</v>
      </c>
      <c r="L40" s="22">
        <f t="shared" si="2"/>
        <v>2.3200970099424012E-4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15503655.813999999</v>
      </c>
      <c r="E7" s="65">
        <v>19232753</v>
      </c>
      <c r="F7" s="66">
        <v>80.610694755971807</v>
      </c>
      <c r="G7" s="65">
        <v>17381131.7612</v>
      </c>
      <c r="H7" s="66">
        <v>-10.801804928440299</v>
      </c>
      <c r="I7" s="65">
        <v>1977060.1501</v>
      </c>
      <c r="J7" s="66">
        <v>12.752219049617199</v>
      </c>
      <c r="K7" s="65">
        <v>1672031.7153</v>
      </c>
      <c r="L7" s="66">
        <v>9.6198092176741099</v>
      </c>
      <c r="M7" s="66">
        <v>0.182429813985479</v>
      </c>
      <c r="N7" s="65">
        <v>71193828.130600005</v>
      </c>
      <c r="O7" s="65">
        <v>4288772906.2937999</v>
      </c>
      <c r="P7" s="65">
        <v>949666</v>
      </c>
      <c r="Q7" s="65">
        <v>1075119</v>
      </c>
      <c r="R7" s="66">
        <v>-11.6687548076073</v>
      </c>
      <c r="S7" s="65">
        <v>16.3253773579343</v>
      </c>
      <c r="T7" s="65">
        <v>16.991216293266099</v>
      </c>
      <c r="U7" s="67">
        <v>-4.0785515748478396</v>
      </c>
      <c r="V7" s="55"/>
      <c r="W7" s="55"/>
    </row>
    <row r="8" spans="1:23" ht="14.25" thickBot="1" x14ac:dyDescent="0.2">
      <c r="A8" s="52">
        <v>41855</v>
      </c>
      <c r="B8" s="42" t="s">
        <v>6</v>
      </c>
      <c r="C8" s="43"/>
      <c r="D8" s="68">
        <v>538063.70420000004</v>
      </c>
      <c r="E8" s="68">
        <v>596493</v>
      </c>
      <c r="F8" s="69">
        <v>90.204529508309406</v>
      </c>
      <c r="G8" s="68">
        <v>572338.19039999996</v>
      </c>
      <c r="H8" s="69">
        <v>-5.9885023880803896</v>
      </c>
      <c r="I8" s="68">
        <v>136664.2586</v>
      </c>
      <c r="J8" s="69">
        <v>25.399271040441999</v>
      </c>
      <c r="K8" s="68">
        <v>111628.429</v>
      </c>
      <c r="L8" s="69">
        <v>19.5039280747602</v>
      </c>
      <c r="M8" s="69">
        <v>0.22427825800540499</v>
      </c>
      <c r="N8" s="68">
        <v>2362333.2159000002</v>
      </c>
      <c r="O8" s="68">
        <v>163001012.6437</v>
      </c>
      <c r="P8" s="68">
        <v>24810</v>
      </c>
      <c r="Q8" s="68">
        <v>28421</v>
      </c>
      <c r="R8" s="69">
        <v>-12.705393898877601</v>
      </c>
      <c r="S8" s="68">
        <v>21.687372196694898</v>
      </c>
      <c r="T8" s="68">
        <v>22.7951519545407</v>
      </c>
      <c r="U8" s="70">
        <v>-5.1079482926686497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101296.3187</v>
      </c>
      <c r="E9" s="68">
        <v>121892</v>
      </c>
      <c r="F9" s="69">
        <v>83.103336314114202</v>
      </c>
      <c r="G9" s="68">
        <v>116870.4984</v>
      </c>
      <c r="H9" s="69">
        <v>-13.3260146172184</v>
      </c>
      <c r="I9" s="68">
        <v>22992.4264</v>
      </c>
      <c r="J9" s="69">
        <v>22.698185575819899</v>
      </c>
      <c r="K9" s="68">
        <v>23407.0622</v>
      </c>
      <c r="L9" s="69">
        <v>20.028204311995999</v>
      </c>
      <c r="M9" s="69">
        <v>-1.7714132446744999E-2</v>
      </c>
      <c r="N9" s="68">
        <v>422825.84460000001</v>
      </c>
      <c r="O9" s="68">
        <v>27570729.958099999</v>
      </c>
      <c r="P9" s="68">
        <v>5599</v>
      </c>
      <c r="Q9" s="68">
        <v>6305</v>
      </c>
      <c r="R9" s="69">
        <v>-11.197462331483001</v>
      </c>
      <c r="S9" s="68">
        <v>18.091859028397899</v>
      </c>
      <c r="T9" s="68">
        <v>18.1881177795401</v>
      </c>
      <c r="U9" s="70">
        <v>-0.53205561126154599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160102.04730000001</v>
      </c>
      <c r="E10" s="68">
        <v>185300</v>
      </c>
      <c r="F10" s="69">
        <v>86.401536589314603</v>
      </c>
      <c r="G10" s="68">
        <v>179645.10759999999</v>
      </c>
      <c r="H10" s="69">
        <v>-10.878704441823601</v>
      </c>
      <c r="I10" s="68">
        <v>42415.5216</v>
      </c>
      <c r="J10" s="69">
        <v>26.492804005511299</v>
      </c>
      <c r="K10" s="68">
        <v>37318.850700000003</v>
      </c>
      <c r="L10" s="69">
        <v>20.7736526747473</v>
      </c>
      <c r="M10" s="69">
        <v>0.136570950187381</v>
      </c>
      <c r="N10" s="68">
        <v>743244.69039999996</v>
      </c>
      <c r="O10" s="68">
        <v>42033251.0581</v>
      </c>
      <c r="P10" s="68">
        <v>92230</v>
      </c>
      <c r="Q10" s="68">
        <v>102195</v>
      </c>
      <c r="R10" s="69">
        <v>-9.7509662899358993</v>
      </c>
      <c r="S10" s="68">
        <v>1.7358998948281501</v>
      </c>
      <c r="T10" s="68">
        <v>1.9806235990019101</v>
      </c>
      <c r="U10" s="70">
        <v>-14.0978005069808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51987.293700000002</v>
      </c>
      <c r="E11" s="68">
        <v>48212</v>
      </c>
      <c r="F11" s="69">
        <v>107.830610014104</v>
      </c>
      <c r="G11" s="68">
        <v>46894.149899999997</v>
      </c>
      <c r="H11" s="69">
        <v>10.860936408615901</v>
      </c>
      <c r="I11" s="68">
        <v>10969.9553</v>
      </c>
      <c r="J11" s="69">
        <v>21.101224009281299</v>
      </c>
      <c r="K11" s="68">
        <v>7796.0051000000003</v>
      </c>
      <c r="L11" s="69">
        <v>16.624685843809299</v>
      </c>
      <c r="M11" s="69">
        <v>0.40712520826852699</v>
      </c>
      <c r="N11" s="68">
        <v>207460.89989999999</v>
      </c>
      <c r="O11" s="68">
        <v>17310719.295699999</v>
      </c>
      <c r="P11" s="68">
        <v>2922</v>
      </c>
      <c r="Q11" s="68">
        <v>3353</v>
      </c>
      <c r="R11" s="69">
        <v>-12.854160453325401</v>
      </c>
      <c r="S11" s="68">
        <v>17.791681622176601</v>
      </c>
      <c r="T11" s="68">
        <v>16.957489591410699</v>
      </c>
      <c r="U11" s="70">
        <v>4.6886632105991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132851.67970000001</v>
      </c>
      <c r="E12" s="68">
        <v>148860</v>
      </c>
      <c r="F12" s="69">
        <v>89.246056496036502</v>
      </c>
      <c r="G12" s="68">
        <v>129564.07</v>
      </c>
      <c r="H12" s="69">
        <v>2.5374393533639501</v>
      </c>
      <c r="I12" s="68">
        <v>23860.869600000002</v>
      </c>
      <c r="J12" s="69">
        <v>17.960532869348398</v>
      </c>
      <c r="K12" s="68">
        <v>9718.2770999999993</v>
      </c>
      <c r="L12" s="69">
        <v>7.5007500922130701</v>
      </c>
      <c r="M12" s="69">
        <v>1.4552571772212599</v>
      </c>
      <c r="N12" s="68">
        <v>632155.33259999997</v>
      </c>
      <c r="O12" s="68">
        <v>51401351.159299999</v>
      </c>
      <c r="P12" s="68">
        <v>1804</v>
      </c>
      <c r="Q12" s="68">
        <v>2309</v>
      </c>
      <c r="R12" s="69">
        <v>-21.870939800779599</v>
      </c>
      <c r="S12" s="68">
        <v>73.642837971175197</v>
      </c>
      <c r="T12" s="68">
        <v>70.367047553053297</v>
      </c>
      <c r="U12" s="70">
        <v>4.4482131709862598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272314.15720000002</v>
      </c>
      <c r="E13" s="68">
        <v>312577</v>
      </c>
      <c r="F13" s="69">
        <v>87.119064166589396</v>
      </c>
      <c r="G13" s="68">
        <v>303961.02179999999</v>
      </c>
      <c r="H13" s="69">
        <v>-10.411487766619899</v>
      </c>
      <c r="I13" s="68">
        <v>76269.61</v>
      </c>
      <c r="J13" s="69">
        <v>28.007948901453599</v>
      </c>
      <c r="K13" s="68">
        <v>74069.695900000006</v>
      </c>
      <c r="L13" s="69">
        <v>24.368155976504202</v>
      </c>
      <c r="M13" s="69">
        <v>2.9700595814111001E-2</v>
      </c>
      <c r="N13" s="68">
        <v>1142941.4676999999</v>
      </c>
      <c r="O13" s="68">
        <v>81831540.778500006</v>
      </c>
      <c r="P13" s="68">
        <v>11108</v>
      </c>
      <c r="Q13" s="68">
        <v>12678</v>
      </c>
      <c r="R13" s="69">
        <v>-12.3836567281906</v>
      </c>
      <c r="S13" s="68">
        <v>24.515138386748301</v>
      </c>
      <c r="T13" s="68">
        <v>24.018159236472599</v>
      </c>
      <c r="U13" s="70">
        <v>2.0272337134523499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134584.245</v>
      </c>
      <c r="E14" s="68">
        <v>148296</v>
      </c>
      <c r="F14" s="69">
        <v>90.753793089496696</v>
      </c>
      <c r="G14" s="68">
        <v>170802.80119999999</v>
      </c>
      <c r="H14" s="69">
        <v>-21.204895906590099</v>
      </c>
      <c r="I14" s="68">
        <v>13989.4833</v>
      </c>
      <c r="J14" s="69">
        <v>10.394592101029399</v>
      </c>
      <c r="K14" s="68">
        <v>6673.5146000000004</v>
      </c>
      <c r="L14" s="69">
        <v>3.9071458741392102</v>
      </c>
      <c r="M14" s="69">
        <v>1.0962692282114701</v>
      </c>
      <c r="N14" s="68">
        <v>621462.27320000005</v>
      </c>
      <c r="O14" s="68">
        <v>39013707.813600004</v>
      </c>
      <c r="P14" s="68">
        <v>2731</v>
      </c>
      <c r="Q14" s="68">
        <v>3177</v>
      </c>
      <c r="R14" s="69">
        <v>-14.0384010072395</v>
      </c>
      <c r="S14" s="68">
        <v>49.280206883925302</v>
      </c>
      <c r="T14" s="68">
        <v>49.851452565313203</v>
      </c>
      <c r="U14" s="70">
        <v>-1.15917874032753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92401.200100000002</v>
      </c>
      <c r="E15" s="68">
        <v>90928</v>
      </c>
      <c r="F15" s="69">
        <v>101.62018311191299</v>
      </c>
      <c r="G15" s="68">
        <v>97705.707699999999</v>
      </c>
      <c r="H15" s="69">
        <v>-5.4290662489106598</v>
      </c>
      <c r="I15" s="68">
        <v>24481.258999999998</v>
      </c>
      <c r="J15" s="69">
        <v>26.494524934205899</v>
      </c>
      <c r="K15" s="68">
        <v>7916.3121000000001</v>
      </c>
      <c r="L15" s="69">
        <v>8.1022002566181701</v>
      </c>
      <c r="M15" s="69">
        <v>2.0925080631927102</v>
      </c>
      <c r="N15" s="68">
        <v>414886.4106</v>
      </c>
      <c r="O15" s="68">
        <v>30432354.958999999</v>
      </c>
      <c r="P15" s="68">
        <v>4051</v>
      </c>
      <c r="Q15" s="68">
        <v>4773</v>
      </c>
      <c r="R15" s="69">
        <v>-15.126754661638399</v>
      </c>
      <c r="S15" s="68">
        <v>22.809479165638098</v>
      </c>
      <c r="T15" s="68">
        <v>23.677365116279098</v>
      </c>
      <c r="U15" s="70">
        <v>-3.8049354145201502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859885.11679999996</v>
      </c>
      <c r="E16" s="68">
        <v>1054573</v>
      </c>
      <c r="F16" s="69">
        <v>81.538700194296595</v>
      </c>
      <c r="G16" s="68">
        <v>1008260.8129</v>
      </c>
      <c r="H16" s="69">
        <v>-14.716003458791199</v>
      </c>
      <c r="I16" s="68">
        <v>82055.973700000002</v>
      </c>
      <c r="J16" s="69">
        <v>9.5426670489850292</v>
      </c>
      <c r="K16" s="68">
        <v>54052.895100000002</v>
      </c>
      <c r="L16" s="69">
        <v>5.36100326507096</v>
      </c>
      <c r="M16" s="69">
        <v>0.51806806181598997</v>
      </c>
      <c r="N16" s="68">
        <v>4030313.3462</v>
      </c>
      <c r="O16" s="68">
        <v>222209718.0986</v>
      </c>
      <c r="P16" s="68">
        <v>60226</v>
      </c>
      <c r="Q16" s="68">
        <v>67565</v>
      </c>
      <c r="R16" s="69">
        <v>-10.862132761044901</v>
      </c>
      <c r="S16" s="68">
        <v>14.2776395045329</v>
      </c>
      <c r="T16" s="68">
        <v>15.3428617523866</v>
      </c>
      <c r="U16" s="70">
        <v>-7.4607728225346799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451438.8456</v>
      </c>
      <c r="E17" s="68">
        <v>579855</v>
      </c>
      <c r="F17" s="69">
        <v>77.853747160928194</v>
      </c>
      <c r="G17" s="68">
        <v>403913.67300000001</v>
      </c>
      <c r="H17" s="69">
        <v>11.7661707876871</v>
      </c>
      <c r="I17" s="68">
        <v>49264.450799999999</v>
      </c>
      <c r="J17" s="69">
        <v>10.9127628869694</v>
      </c>
      <c r="K17" s="68">
        <v>52968.332799999996</v>
      </c>
      <c r="L17" s="69">
        <v>13.113775626011099</v>
      </c>
      <c r="M17" s="69">
        <v>-6.9926346634040001E-2</v>
      </c>
      <c r="N17" s="68">
        <v>2097344.7895</v>
      </c>
      <c r="O17" s="68">
        <v>211921397.29049999</v>
      </c>
      <c r="P17" s="68">
        <v>13064</v>
      </c>
      <c r="Q17" s="68">
        <v>14930</v>
      </c>
      <c r="R17" s="69">
        <v>-12.4983255190891</v>
      </c>
      <c r="S17" s="68">
        <v>34.5559434782609</v>
      </c>
      <c r="T17" s="68">
        <v>32.071324038847997</v>
      </c>
      <c r="U17" s="70">
        <v>7.1901363103455402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1781312.7182</v>
      </c>
      <c r="E18" s="68">
        <v>1847081</v>
      </c>
      <c r="F18" s="69">
        <v>96.439339595827093</v>
      </c>
      <c r="G18" s="68">
        <v>1764502.5289</v>
      </c>
      <c r="H18" s="69">
        <v>0.95268717526177904</v>
      </c>
      <c r="I18" s="68">
        <v>325516.74180000002</v>
      </c>
      <c r="J18" s="69">
        <v>18.273980670217799</v>
      </c>
      <c r="K18" s="68">
        <v>163664.38819999999</v>
      </c>
      <c r="L18" s="69">
        <v>9.2753841674587605</v>
      </c>
      <c r="M18" s="69">
        <v>0.98892835136629897</v>
      </c>
      <c r="N18" s="68">
        <v>9485039.6589000002</v>
      </c>
      <c r="O18" s="68">
        <v>531685012.17860001</v>
      </c>
      <c r="P18" s="68">
        <v>87592</v>
      </c>
      <c r="Q18" s="68">
        <v>98737</v>
      </c>
      <c r="R18" s="69">
        <v>-11.2875619068839</v>
      </c>
      <c r="S18" s="68">
        <v>20.336477283313499</v>
      </c>
      <c r="T18" s="68">
        <v>21.016095865784902</v>
      </c>
      <c r="U18" s="70">
        <v>-3.3418697496294301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399684.14010000002</v>
      </c>
      <c r="E19" s="68">
        <v>483282</v>
      </c>
      <c r="F19" s="69">
        <v>82.702053893999803</v>
      </c>
      <c r="G19" s="68">
        <v>599566.99479999999</v>
      </c>
      <c r="H19" s="69">
        <v>-33.3378682338369</v>
      </c>
      <c r="I19" s="68">
        <v>56431.091399999998</v>
      </c>
      <c r="J19" s="69">
        <v>14.118921853111599</v>
      </c>
      <c r="K19" s="68">
        <v>17397.275699999998</v>
      </c>
      <c r="L19" s="69">
        <v>2.9016399920084499</v>
      </c>
      <c r="M19" s="69">
        <v>2.2436740311013201</v>
      </c>
      <c r="N19" s="68">
        <v>1735607.8865</v>
      </c>
      <c r="O19" s="68">
        <v>166828694.78960001</v>
      </c>
      <c r="P19" s="68">
        <v>8662</v>
      </c>
      <c r="Q19" s="68">
        <v>9833</v>
      </c>
      <c r="R19" s="69">
        <v>-11.908878267059899</v>
      </c>
      <c r="S19" s="68">
        <v>46.142246605864699</v>
      </c>
      <c r="T19" s="68">
        <v>45.048607546018502</v>
      </c>
      <c r="U19" s="70">
        <v>2.3701469700592899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769716.24750000006</v>
      </c>
      <c r="E20" s="68">
        <v>953752</v>
      </c>
      <c r="F20" s="69">
        <v>80.704024473867406</v>
      </c>
      <c r="G20" s="68">
        <v>1000674.983</v>
      </c>
      <c r="H20" s="69">
        <v>-23.080294743413202</v>
      </c>
      <c r="I20" s="68">
        <v>82446.621799999994</v>
      </c>
      <c r="J20" s="69">
        <v>10.711300699158</v>
      </c>
      <c r="K20" s="68">
        <v>24694.2971</v>
      </c>
      <c r="L20" s="69">
        <v>2.4677640112443999</v>
      </c>
      <c r="M20" s="69">
        <v>2.3386907700239798</v>
      </c>
      <c r="N20" s="68">
        <v>3295096.8613</v>
      </c>
      <c r="O20" s="68">
        <v>244829829.56200001</v>
      </c>
      <c r="P20" s="68">
        <v>37486</v>
      </c>
      <c r="Q20" s="68">
        <v>42487</v>
      </c>
      <c r="R20" s="69">
        <v>-11.7706592604797</v>
      </c>
      <c r="S20" s="68">
        <v>20.5334324147682</v>
      </c>
      <c r="T20" s="68">
        <v>21.1369675147692</v>
      </c>
      <c r="U20" s="70">
        <v>-2.9392801350005602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319008.31829999998</v>
      </c>
      <c r="E21" s="68">
        <v>363656</v>
      </c>
      <c r="F21" s="69">
        <v>87.722550514772195</v>
      </c>
      <c r="G21" s="68">
        <v>368712.70539999998</v>
      </c>
      <c r="H21" s="69">
        <v>-13.4805192151103</v>
      </c>
      <c r="I21" s="68">
        <v>50775.935599999997</v>
      </c>
      <c r="J21" s="69">
        <v>15.916806141791399</v>
      </c>
      <c r="K21" s="68">
        <v>24104.313999999998</v>
      </c>
      <c r="L21" s="69">
        <v>6.5374242999980998</v>
      </c>
      <c r="M21" s="69">
        <v>1.1065082208935699</v>
      </c>
      <c r="N21" s="68">
        <v>1371719.7415</v>
      </c>
      <c r="O21" s="68">
        <v>97934340.578899994</v>
      </c>
      <c r="P21" s="68">
        <v>28517</v>
      </c>
      <c r="Q21" s="68">
        <v>32251</v>
      </c>
      <c r="R21" s="69">
        <v>-11.5779355678894</v>
      </c>
      <c r="S21" s="68">
        <v>11.186601616579599</v>
      </c>
      <c r="T21" s="68">
        <v>11.3588735791138</v>
      </c>
      <c r="U21" s="70">
        <v>-1.5399847821425801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1270424.7331999999</v>
      </c>
      <c r="E22" s="68">
        <v>1344592</v>
      </c>
      <c r="F22" s="69">
        <v>94.484031825267394</v>
      </c>
      <c r="G22" s="68">
        <v>1324703.2180999999</v>
      </c>
      <c r="H22" s="69">
        <v>-4.0974071896534596</v>
      </c>
      <c r="I22" s="68">
        <v>157357.11420000001</v>
      </c>
      <c r="J22" s="69">
        <v>12.386181572806899</v>
      </c>
      <c r="K22" s="68">
        <v>158001.08679999999</v>
      </c>
      <c r="L22" s="69">
        <v>11.9272818727366</v>
      </c>
      <c r="M22" s="69">
        <v>-4.0757479144120003E-3</v>
      </c>
      <c r="N22" s="68">
        <v>5582982.1690999996</v>
      </c>
      <c r="O22" s="68">
        <v>301029295.43290001</v>
      </c>
      <c r="P22" s="68">
        <v>77573</v>
      </c>
      <c r="Q22" s="68">
        <v>87413</v>
      </c>
      <c r="R22" s="69">
        <v>-11.2569068673996</v>
      </c>
      <c r="S22" s="68">
        <v>16.3771509829451</v>
      </c>
      <c r="T22" s="68">
        <v>16.945745749488101</v>
      </c>
      <c r="U22" s="70">
        <v>-3.4718783940814499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2569445.1036999999</v>
      </c>
      <c r="E23" s="68">
        <v>2853874</v>
      </c>
      <c r="F23" s="69">
        <v>90.033586055305904</v>
      </c>
      <c r="G23" s="68">
        <v>2623269.3272000002</v>
      </c>
      <c r="H23" s="69">
        <v>-2.0517993688985698</v>
      </c>
      <c r="I23" s="68">
        <v>122561.38679999999</v>
      </c>
      <c r="J23" s="69">
        <v>4.7699554516075002</v>
      </c>
      <c r="K23" s="68">
        <v>173721.59179999999</v>
      </c>
      <c r="L23" s="69">
        <v>6.6223315310679602</v>
      </c>
      <c r="M23" s="69">
        <v>-0.29449537314221202</v>
      </c>
      <c r="N23" s="68">
        <v>11429200.6711</v>
      </c>
      <c r="O23" s="68">
        <v>621405301.19120002</v>
      </c>
      <c r="P23" s="68">
        <v>84502</v>
      </c>
      <c r="Q23" s="68">
        <v>96984</v>
      </c>
      <c r="R23" s="69">
        <v>-12.870164150787801</v>
      </c>
      <c r="S23" s="68">
        <v>30.406914673025501</v>
      </c>
      <c r="T23" s="68">
        <v>31.608604926585802</v>
      </c>
      <c r="U23" s="70">
        <v>-3.9520295514440198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271541.8884</v>
      </c>
      <c r="E24" s="68">
        <v>343839</v>
      </c>
      <c r="F24" s="69">
        <v>78.973556926352202</v>
      </c>
      <c r="G24" s="68">
        <v>358831.36680000002</v>
      </c>
      <c r="H24" s="69">
        <v>-24.326044620467101</v>
      </c>
      <c r="I24" s="68">
        <v>56889.058100000002</v>
      </c>
      <c r="J24" s="69">
        <v>20.950380228702901</v>
      </c>
      <c r="K24" s="68">
        <v>55492.06</v>
      </c>
      <c r="L24" s="69">
        <v>15.4646625502305</v>
      </c>
      <c r="M24" s="69">
        <v>2.5174738512139999E-2</v>
      </c>
      <c r="N24" s="68">
        <v>1204095.3006</v>
      </c>
      <c r="O24" s="68">
        <v>67949264.103300005</v>
      </c>
      <c r="P24" s="68">
        <v>27420</v>
      </c>
      <c r="Q24" s="68">
        <v>32666</v>
      </c>
      <c r="R24" s="69">
        <v>-16.059511418600401</v>
      </c>
      <c r="S24" s="68">
        <v>9.9030593873085397</v>
      </c>
      <c r="T24" s="68">
        <v>9.8016667452397002</v>
      </c>
      <c r="U24" s="70">
        <v>1.02385170181631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215227.6005</v>
      </c>
      <c r="E25" s="68">
        <v>248470</v>
      </c>
      <c r="F25" s="69">
        <v>86.621161709663099</v>
      </c>
      <c r="G25" s="68">
        <v>260842.2426</v>
      </c>
      <c r="H25" s="69">
        <v>-17.487444382216001</v>
      </c>
      <c r="I25" s="68">
        <v>21036.5347</v>
      </c>
      <c r="J25" s="69">
        <v>9.7740878266214803</v>
      </c>
      <c r="K25" s="68">
        <v>25973.159800000001</v>
      </c>
      <c r="L25" s="69">
        <v>9.9574208307316603</v>
      </c>
      <c r="M25" s="69">
        <v>-0.19006640462744201</v>
      </c>
      <c r="N25" s="68">
        <v>1069584.9978</v>
      </c>
      <c r="O25" s="68">
        <v>65945944.891599998</v>
      </c>
      <c r="P25" s="68">
        <v>17883</v>
      </c>
      <c r="Q25" s="68">
        <v>22684</v>
      </c>
      <c r="R25" s="69">
        <v>-21.164697584200301</v>
      </c>
      <c r="S25" s="68">
        <v>12.0353184868311</v>
      </c>
      <c r="T25" s="68">
        <v>12.941067329395199</v>
      </c>
      <c r="U25" s="70">
        <v>-7.5257571584429703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582794.9706</v>
      </c>
      <c r="E26" s="68">
        <v>640649</v>
      </c>
      <c r="F26" s="69">
        <v>90.969465432709598</v>
      </c>
      <c r="G26" s="68">
        <v>594851.65819999995</v>
      </c>
      <c r="H26" s="69">
        <v>-2.0268393697485898</v>
      </c>
      <c r="I26" s="68">
        <v>124142.0309</v>
      </c>
      <c r="J26" s="69">
        <v>21.301150003438298</v>
      </c>
      <c r="K26" s="68">
        <v>122407.0056</v>
      </c>
      <c r="L26" s="69">
        <v>20.577736299903599</v>
      </c>
      <c r="M26" s="69">
        <v>1.4174232034314E-2</v>
      </c>
      <c r="N26" s="68">
        <v>2643481.2905999999</v>
      </c>
      <c r="O26" s="68">
        <v>143250109.19659999</v>
      </c>
      <c r="P26" s="68">
        <v>42985</v>
      </c>
      <c r="Q26" s="68">
        <v>48118</v>
      </c>
      <c r="R26" s="69">
        <v>-10.667525666070899</v>
      </c>
      <c r="S26" s="68">
        <v>13.5581009794114</v>
      </c>
      <c r="T26" s="68">
        <v>13.7709216571761</v>
      </c>
      <c r="U26" s="70">
        <v>-1.5696938537916301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257305.97390000001</v>
      </c>
      <c r="E27" s="68">
        <v>279136</v>
      </c>
      <c r="F27" s="69">
        <v>92.179430062765107</v>
      </c>
      <c r="G27" s="68">
        <v>257071.4056</v>
      </c>
      <c r="H27" s="69">
        <v>9.1246359917974001E-2</v>
      </c>
      <c r="I27" s="68">
        <v>83182.138500000001</v>
      </c>
      <c r="J27" s="69">
        <v>32.328102313057101</v>
      </c>
      <c r="K27" s="68">
        <v>71965.3701</v>
      </c>
      <c r="L27" s="69">
        <v>27.9943115151349</v>
      </c>
      <c r="M27" s="69">
        <v>0.155863415756963</v>
      </c>
      <c r="N27" s="68">
        <v>1109460.3618999999</v>
      </c>
      <c r="O27" s="68">
        <v>59834769.165100001</v>
      </c>
      <c r="P27" s="68">
        <v>34907</v>
      </c>
      <c r="Q27" s="68">
        <v>38521</v>
      </c>
      <c r="R27" s="69">
        <v>-9.3818955894187503</v>
      </c>
      <c r="S27" s="68">
        <v>7.3711855473114296</v>
      </c>
      <c r="T27" s="68">
        <v>7.4464474702110497</v>
      </c>
      <c r="U27" s="70">
        <v>-1.0210287397673501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809051.21470000001</v>
      </c>
      <c r="E28" s="68">
        <v>1068029</v>
      </c>
      <c r="F28" s="69">
        <v>75.7518021233506</v>
      </c>
      <c r="G28" s="68">
        <v>1017770.39</v>
      </c>
      <c r="H28" s="69">
        <v>-20.5074914097275</v>
      </c>
      <c r="I28" s="68">
        <v>28780.674500000001</v>
      </c>
      <c r="J28" s="69">
        <v>3.55733654150337</v>
      </c>
      <c r="K28" s="68">
        <v>22552.973399999999</v>
      </c>
      <c r="L28" s="69">
        <v>2.21591958477</v>
      </c>
      <c r="M28" s="69">
        <v>0.27613658693890902</v>
      </c>
      <c r="N28" s="68">
        <v>3662320.5314000002</v>
      </c>
      <c r="O28" s="68">
        <v>201369125.2942</v>
      </c>
      <c r="P28" s="68">
        <v>46636</v>
      </c>
      <c r="Q28" s="68">
        <v>53540</v>
      </c>
      <c r="R28" s="69">
        <v>-12.8950317519612</v>
      </c>
      <c r="S28" s="68">
        <v>17.348211997169599</v>
      </c>
      <c r="T28" s="68">
        <v>18.2337562794173</v>
      </c>
      <c r="U28" s="70">
        <v>-5.1045276734695797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572111.7132</v>
      </c>
      <c r="E29" s="68">
        <v>714104</v>
      </c>
      <c r="F29" s="69">
        <v>80.116021363835003</v>
      </c>
      <c r="G29" s="68">
        <v>689174.82739999995</v>
      </c>
      <c r="H29" s="69">
        <v>-16.9859823002583</v>
      </c>
      <c r="I29" s="68">
        <v>90895.627999999997</v>
      </c>
      <c r="J29" s="69">
        <v>15.887741135659001</v>
      </c>
      <c r="K29" s="68">
        <v>104449.42939999999</v>
      </c>
      <c r="L29" s="69">
        <v>15.1557232283206</v>
      </c>
      <c r="M29" s="69">
        <v>-0.129764245509607</v>
      </c>
      <c r="N29" s="68">
        <v>2403489.0521</v>
      </c>
      <c r="O29" s="68">
        <v>142858531.5763</v>
      </c>
      <c r="P29" s="68">
        <v>95753</v>
      </c>
      <c r="Q29" s="68">
        <v>102737</v>
      </c>
      <c r="R29" s="69">
        <v>-6.7979403720178802</v>
      </c>
      <c r="S29" s="68">
        <v>5.9748698547304002</v>
      </c>
      <c r="T29" s="68">
        <v>6.0991864011991801</v>
      </c>
      <c r="U29" s="70">
        <v>-2.08065697649221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1179790.8343</v>
      </c>
      <c r="E30" s="68">
        <v>1480090</v>
      </c>
      <c r="F30" s="69">
        <v>79.710749636846401</v>
      </c>
      <c r="G30" s="68">
        <v>1378713.3097000001</v>
      </c>
      <c r="H30" s="69">
        <v>-14.428124687015901</v>
      </c>
      <c r="I30" s="68">
        <v>157806.70980000001</v>
      </c>
      <c r="J30" s="69">
        <v>13.375820968606799</v>
      </c>
      <c r="K30" s="68">
        <v>198477.74559999999</v>
      </c>
      <c r="L30" s="69">
        <v>14.3958678141134</v>
      </c>
      <c r="M30" s="69">
        <v>-0.204914841596226</v>
      </c>
      <c r="N30" s="68">
        <v>5437872.3881000001</v>
      </c>
      <c r="O30" s="68">
        <v>268122467.80129999</v>
      </c>
      <c r="P30" s="68">
        <v>73602</v>
      </c>
      <c r="Q30" s="68">
        <v>82103</v>
      </c>
      <c r="R30" s="69">
        <v>-10.354067451859301</v>
      </c>
      <c r="S30" s="68">
        <v>16.029331190728499</v>
      </c>
      <c r="T30" s="68">
        <v>16.659512984909199</v>
      </c>
      <c r="U30" s="70">
        <v>-3.9314291200445601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745799.19050000003</v>
      </c>
      <c r="E31" s="68">
        <v>910155</v>
      </c>
      <c r="F31" s="69">
        <v>81.941997846520707</v>
      </c>
      <c r="G31" s="68">
        <v>979387.25199999998</v>
      </c>
      <c r="H31" s="69">
        <v>-23.850429033356502</v>
      </c>
      <c r="I31" s="68">
        <v>38885.311099999999</v>
      </c>
      <c r="J31" s="69">
        <v>5.2139116796212202</v>
      </c>
      <c r="K31" s="68">
        <v>20636.248899999999</v>
      </c>
      <c r="L31" s="69">
        <v>2.1070571275926699</v>
      </c>
      <c r="M31" s="69">
        <v>0.88432070617252501</v>
      </c>
      <c r="N31" s="68">
        <v>3171948.6008000001</v>
      </c>
      <c r="O31" s="68">
        <v>225027214.51179999</v>
      </c>
      <c r="P31" s="68">
        <v>29663</v>
      </c>
      <c r="Q31" s="68">
        <v>37474</v>
      </c>
      <c r="R31" s="69">
        <v>-20.843785024283498</v>
      </c>
      <c r="S31" s="68">
        <v>25.142406044567299</v>
      </c>
      <c r="T31" s="68">
        <v>23.037471639003002</v>
      </c>
      <c r="U31" s="70">
        <v>8.3720484102956103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125702.3077</v>
      </c>
      <c r="E32" s="68">
        <v>157197</v>
      </c>
      <c r="F32" s="69">
        <v>79.964826109913005</v>
      </c>
      <c r="G32" s="68">
        <v>145360.42389999999</v>
      </c>
      <c r="H32" s="69">
        <v>-13.523705884019501</v>
      </c>
      <c r="I32" s="68">
        <v>35628.260600000001</v>
      </c>
      <c r="J32" s="69">
        <v>28.3433623868148</v>
      </c>
      <c r="K32" s="68">
        <v>34843.4853</v>
      </c>
      <c r="L32" s="69">
        <v>23.9704070510763</v>
      </c>
      <c r="M32" s="69">
        <v>2.252287029392E-2</v>
      </c>
      <c r="N32" s="68">
        <v>535963.59600000002</v>
      </c>
      <c r="O32" s="68">
        <v>34598482.737199999</v>
      </c>
      <c r="P32" s="68">
        <v>25228</v>
      </c>
      <c r="Q32" s="68">
        <v>28086</v>
      </c>
      <c r="R32" s="69">
        <v>-10.175888342946701</v>
      </c>
      <c r="S32" s="68">
        <v>4.9826505351197099</v>
      </c>
      <c r="T32" s="68">
        <v>5.0039668945382001</v>
      </c>
      <c r="U32" s="70">
        <v>-0.42781164900587199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131.50790000000001</v>
      </c>
      <c r="H33" s="71"/>
      <c r="I33" s="71"/>
      <c r="J33" s="71"/>
      <c r="K33" s="68">
        <v>27.6205</v>
      </c>
      <c r="L33" s="69">
        <v>21.002920737081201</v>
      </c>
      <c r="M33" s="71"/>
      <c r="N33" s="71"/>
      <c r="O33" s="68">
        <v>4861.8397999999997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130124.8927</v>
      </c>
      <c r="E35" s="68">
        <v>152562</v>
      </c>
      <c r="F35" s="69">
        <v>85.293121943865401</v>
      </c>
      <c r="G35" s="68">
        <v>191391.0227</v>
      </c>
      <c r="H35" s="69">
        <v>-32.010973731005599</v>
      </c>
      <c r="I35" s="68">
        <v>21444.206099999999</v>
      </c>
      <c r="J35" s="69">
        <v>16.479710880099699</v>
      </c>
      <c r="K35" s="68">
        <v>21507.747200000002</v>
      </c>
      <c r="L35" s="69">
        <v>11.237594583374401</v>
      </c>
      <c r="M35" s="69">
        <v>-2.9543354498790001E-3</v>
      </c>
      <c r="N35" s="68">
        <v>612803.97450000001</v>
      </c>
      <c r="O35" s="68">
        <v>36643686.124899998</v>
      </c>
      <c r="P35" s="68">
        <v>10203</v>
      </c>
      <c r="Q35" s="68">
        <v>12520</v>
      </c>
      <c r="R35" s="69">
        <v>-18.5063897763578</v>
      </c>
      <c r="S35" s="68">
        <v>12.7535913652847</v>
      </c>
      <c r="T35" s="68">
        <v>12.9713283226837</v>
      </c>
      <c r="U35" s="70">
        <v>-1.70725994868916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460153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413447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336359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238895.72750000001</v>
      </c>
      <c r="E39" s="68">
        <v>336988</v>
      </c>
      <c r="F39" s="69">
        <v>70.891464236115198</v>
      </c>
      <c r="G39" s="68">
        <v>371269.23210000002</v>
      </c>
      <c r="H39" s="69">
        <v>-35.654315832006702</v>
      </c>
      <c r="I39" s="68">
        <v>13061.9841</v>
      </c>
      <c r="J39" s="69">
        <v>5.4676507766343398</v>
      </c>
      <c r="K39" s="68">
        <v>19353.8629</v>
      </c>
      <c r="L39" s="69">
        <v>5.2128916771608802</v>
      </c>
      <c r="M39" s="69">
        <v>-0.32509679501759797</v>
      </c>
      <c r="N39" s="68">
        <v>1200540.524</v>
      </c>
      <c r="O39" s="68">
        <v>61718559.408600003</v>
      </c>
      <c r="P39" s="68">
        <v>343</v>
      </c>
      <c r="Q39" s="68">
        <v>450</v>
      </c>
      <c r="R39" s="69">
        <v>-23.7777777777778</v>
      </c>
      <c r="S39" s="68">
        <v>696.48900145772598</v>
      </c>
      <c r="T39" s="68">
        <v>692.932594666667</v>
      </c>
      <c r="U39" s="70">
        <v>0.51061923212224303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443890.01049999997</v>
      </c>
      <c r="E40" s="68">
        <v>342911</v>
      </c>
      <c r="F40" s="69">
        <v>129.44758567091799</v>
      </c>
      <c r="G40" s="68">
        <v>405970.63990000001</v>
      </c>
      <c r="H40" s="69">
        <v>9.3404219106436805</v>
      </c>
      <c r="I40" s="68">
        <v>24667.293000000001</v>
      </c>
      <c r="J40" s="69">
        <v>5.5570732425842699</v>
      </c>
      <c r="K40" s="68">
        <v>23476.585800000001</v>
      </c>
      <c r="L40" s="69">
        <v>5.7828284837994302</v>
      </c>
      <c r="M40" s="69">
        <v>5.0718925236565002E-2</v>
      </c>
      <c r="N40" s="68">
        <v>2450066.6009</v>
      </c>
      <c r="O40" s="68">
        <v>123350462.06999999</v>
      </c>
      <c r="P40" s="68">
        <v>2134</v>
      </c>
      <c r="Q40" s="68">
        <v>2768</v>
      </c>
      <c r="R40" s="69">
        <v>-22.904624277456598</v>
      </c>
      <c r="S40" s="68">
        <v>208.008439784442</v>
      </c>
      <c r="T40" s="68">
        <v>227.35250888728299</v>
      </c>
      <c r="U40" s="70">
        <v>-9.2996558807358891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144957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70484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26903.620200000001</v>
      </c>
      <c r="E44" s="73">
        <v>0</v>
      </c>
      <c r="F44" s="74"/>
      <c r="G44" s="73">
        <v>18980.6921</v>
      </c>
      <c r="H44" s="75">
        <v>41.742040059750998</v>
      </c>
      <c r="I44" s="73">
        <v>2587.6208000000001</v>
      </c>
      <c r="J44" s="75">
        <v>9.6181137734021398</v>
      </c>
      <c r="K44" s="73">
        <v>3736.0925999999999</v>
      </c>
      <c r="L44" s="75">
        <v>19.6836478897416</v>
      </c>
      <c r="M44" s="75">
        <v>-0.30739917955995</v>
      </c>
      <c r="N44" s="73">
        <v>117585.6529</v>
      </c>
      <c r="O44" s="73">
        <v>7660989.8446000004</v>
      </c>
      <c r="P44" s="73">
        <v>32</v>
      </c>
      <c r="Q44" s="73">
        <v>41</v>
      </c>
      <c r="R44" s="75">
        <v>-21.951219512195099</v>
      </c>
      <c r="S44" s="73">
        <v>840.73813125000004</v>
      </c>
      <c r="T44" s="73">
        <v>524.077556097561</v>
      </c>
      <c r="U44" s="76">
        <v>37.664590599885301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58060</v>
      </c>
      <c r="D2" s="32">
        <v>538064.25474102597</v>
      </c>
      <c r="E2" s="32">
        <v>401399.45034957299</v>
      </c>
      <c r="F2" s="32">
        <v>136664.80439145301</v>
      </c>
      <c r="G2" s="32">
        <v>401399.45034957299</v>
      </c>
      <c r="H2" s="32">
        <v>0.25399346488316898</v>
      </c>
    </row>
    <row r="3" spans="1:8" ht="14.25" x14ac:dyDescent="0.2">
      <c r="A3" s="32">
        <v>2</v>
      </c>
      <c r="B3" s="33">
        <v>13</v>
      </c>
      <c r="C3" s="32">
        <v>10657.134</v>
      </c>
      <c r="D3" s="32">
        <v>101296.342188291</v>
      </c>
      <c r="E3" s="32">
        <v>78303.899321783494</v>
      </c>
      <c r="F3" s="32">
        <v>22992.442866507801</v>
      </c>
      <c r="G3" s="32">
        <v>78303.899321783494</v>
      </c>
      <c r="H3" s="32">
        <v>0.22698196568410201</v>
      </c>
    </row>
    <row r="4" spans="1:8" ht="14.25" x14ac:dyDescent="0.2">
      <c r="A4" s="32">
        <v>3</v>
      </c>
      <c r="B4" s="33">
        <v>14</v>
      </c>
      <c r="C4" s="32">
        <v>117201</v>
      </c>
      <c r="D4" s="32">
        <v>160104.16781709401</v>
      </c>
      <c r="E4" s="32">
        <v>117686.525091453</v>
      </c>
      <c r="F4" s="32">
        <v>42417.642725641002</v>
      </c>
      <c r="G4" s="32">
        <v>117686.525091453</v>
      </c>
      <c r="H4" s="32">
        <v>0.26493777959671699</v>
      </c>
    </row>
    <row r="5" spans="1:8" ht="14.25" x14ac:dyDescent="0.2">
      <c r="A5" s="32">
        <v>4</v>
      </c>
      <c r="B5" s="33">
        <v>15</v>
      </c>
      <c r="C5" s="32">
        <v>3660</v>
      </c>
      <c r="D5" s="32">
        <v>51987.326149572596</v>
      </c>
      <c r="E5" s="32">
        <v>41017.338751282099</v>
      </c>
      <c r="F5" s="32">
        <v>10969.987398290599</v>
      </c>
      <c r="G5" s="32">
        <v>41017.338751282099</v>
      </c>
      <c r="H5" s="32">
        <v>0.21101272580799499</v>
      </c>
    </row>
    <row r="6" spans="1:8" ht="14.25" x14ac:dyDescent="0.2">
      <c r="A6" s="32">
        <v>5</v>
      </c>
      <c r="B6" s="33">
        <v>16</v>
      </c>
      <c r="C6" s="32">
        <v>2702</v>
      </c>
      <c r="D6" s="32">
        <v>132851.68535128201</v>
      </c>
      <c r="E6" s="32">
        <v>108990.809482051</v>
      </c>
      <c r="F6" s="32">
        <v>23860.8758692308</v>
      </c>
      <c r="G6" s="32">
        <v>108990.809482051</v>
      </c>
      <c r="H6" s="32">
        <v>0.17960536824307999</v>
      </c>
    </row>
    <row r="7" spans="1:8" ht="14.25" x14ac:dyDescent="0.2">
      <c r="A7" s="32">
        <v>6</v>
      </c>
      <c r="B7" s="33">
        <v>17</v>
      </c>
      <c r="C7" s="32">
        <v>18395</v>
      </c>
      <c r="D7" s="32">
        <v>272314.32897435903</v>
      </c>
      <c r="E7" s="32">
        <v>196044.54689145301</v>
      </c>
      <c r="F7" s="32">
        <v>76269.782082905993</v>
      </c>
      <c r="G7" s="32">
        <v>196044.54689145301</v>
      </c>
      <c r="H7" s="32">
        <v>0.280079944269431</v>
      </c>
    </row>
    <row r="8" spans="1:8" ht="14.25" x14ac:dyDescent="0.2">
      <c r="A8" s="32">
        <v>7</v>
      </c>
      <c r="B8" s="33">
        <v>18</v>
      </c>
      <c r="C8" s="32">
        <v>51015</v>
      </c>
      <c r="D8" s="32">
        <v>134584.25215555599</v>
      </c>
      <c r="E8" s="32">
        <v>120594.756805128</v>
      </c>
      <c r="F8" s="32">
        <v>13989.4953504274</v>
      </c>
      <c r="G8" s="32">
        <v>120594.756805128</v>
      </c>
      <c r="H8" s="32">
        <v>0.10394600502188001</v>
      </c>
    </row>
    <row r="9" spans="1:8" ht="14.25" x14ac:dyDescent="0.2">
      <c r="A9" s="32">
        <v>8</v>
      </c>
      <c r="B9" s="33">
        <v>19</v>
      </c>
      <c r="C9" s="32">
        <v>11747</v>
      </c>
      <c r="D9" s="32">
        <v>92401.246512820493</v>
      </c>
      <c r="E9" s="32">
        <v>67919.941606837601</v>
      </c>
      <c r="F9" s="32">
        <v>24481.304905982899</v>
      </c>
      <c r="G9" s="32">
        <v>67919.941606837601</v>
      </c>
      <c r="H9" s="32">
        <v>0.26494561307228898</v>
      </c>
    </row>
    <row r="10" spans="1:8" ht="14.25" x14ac:dyDescent="0.2">
      <c r="A10" s="32">
        <v>9</v>
      </c>
      <c r="B10" s="33">
        <v>21</v>
      </c>
      <c r="C10" s="32">
        <v>207578</v>
      </c>
      <c r="D10" s="32">
        <v>859884.82920000004</v>
      </c>
      <c r="E10" s="32">
        <v>777829.14309999999</v>
      </c>
      <c r="F10" s="32">
        <v>82055.686100000006</v>
      </c>
      <c r="G10" s="32">
        <v>777829.14309999999</v>
      </c>
      <c r="H10" s="32">
        <v>9.5426367943182697E-2</v>
      </c>
    </row>
    <row r="11" spans="1:8" ht="14.25" x14ac:dyDescent="0.2">
      <c r="A11" s="32">
        <v>10</v>
      </c>
      <c r="B11" s="33">
        <v>22</v>
      </c>
      <c r="C11" s="32">
        <v>38037</v>
      </c>
      <c r="D11" s="32">
        <v>451439.001077778</v>
      </c>
      <c r="E11" s="32">
        <v>402174.39524444402</v>
      </c>
      <c r="F11" s="32">
        <v>49264.605833333299</v>
      </c>
      <c r="G11" s="32">
        <v>402174.39524444402</v>
      </c>
      <c r="H11" s="32">
        <v>0.10912793470594601</v>
      </c>
    </row>
    <row r="12" spans="1:8" ht="14.25" x14ac:dyDescent="0.2">
      <c r="A12" s="32">
        <v>11</v>
      </c>
      <c r="B12" s="33">
        <v>23</v>
      </c>
      <c r="C12" s="32">
        <v>248807.864</v>
      </c>
      <c r="D12" s="32">
        <v>1781312.90969231</v>
      </c>
      <c r="E12" s="32">
        <v>1455795.96675726</v>
      </c>
      <c r="F12" s="32">
        <v>325516.94293504301</v>
      </c>
      <c r="G12" s="32">
        <v>1455795.96675726</v>
      </c>
      <c r="H12" s="32">
        <v>0.18273989997146001</v>
      </c>
    </row>
    <row r="13" spans="1:8" ht="14.25" x14ac:dyDescent="0.2">
      <c r="A13" s="32">
        <v>12</v>
      </c>
      <c r="B13" s="33">
        <v>24</v>
      </c>
      <c r="C13" s="32">
        <v>13696</v>
      </c>
      <c r="D13" s="32">
        <v>399684.142006838</v>
      </c>
      <c r="E13" s="32">
        <v>343253.04882222199</v>
      </c>
      <c r="F13" s="32">
        <v>56431.093184615398</v>
      </c>
      <c r="G13" s="32">
        <v>343253.04882222199</v>
      </c>
      <c r="H13" s="32">
        <v>0.14118922232258599</v>
      </c>
    </row>
    <row r="14" spans="1:8" ht="14.25" x14ac:dyDescent="0.2">
      <c r="A14" s="32">
        <v>13</v>
      </c>
      <c r="B14" s="33">
        <v>25</v>
      </c>
      <c r="C14" s="32">
        <v>76023</v>
      </c>
      <c r="D14" s="32">
        <v>769716.15079999994</v>
      </c>
      <c r="E14" s="32">
        <v>687269.62569999998</v>
      </c>
      <c r="F14" s="32">
        <v>82446.525099999999</v>
      </c>
      <c r="G14" s="32">
        <v>687269.62569999998</v>
      </c>
      <c r="H14" s="32">
        <v>0.107112894817537</v>
      </c>
    </row>
    <row r="15" spans="1:8" ht="14.25" x14ac:dyDescent="0.2">
      <c r="A15" s="32">
        <v>14</v>
      </c>
      <c r="B15" s="33">
        <v>26</v>
      </c>
      <c r="C15" s="32">
        <v>54665</v>
      </c>
      <c r="D15" s="32">
        <v>319007.96721337299</v>
      </c>
      <c r="E15" s="32">
        <v>268232.38271002902</v>
      </c>
      <c r="F15" s="32">
        <v>50775.584503343198</v>
      </c>
      <c r="G15" s="32">
        <v>268232.38271002902</v>
      </c>
      <c r="H15" s="32">
        <v>0.15916713600253499</v>
      </c>
    </row>
    <row r="16" spans="1:8" ht="14.25" x14ac:dyDescent="0.2">
      <c r="A16" s="32">
        <v>15</v>
      </c>
      <c r="B16" s="33">
        <v>27</v>
      </c>
      <c r="C16" s="32">
        <v>192615.807</v>
      </c>
      <c r="D16" s="32">
        <v>1270425.1456333301</v>
      </c>
      <c r="E16" s="32">
        <v>1113067.6187</v>
      </c>
      <c r="F16" s="32">
        <v>157357.52693333299</v>
      </c>
      <c r="G16" s="32">
        <v>1113067.6187</v>
      </c>
      <c r="H16" s="32">
        <v>0.123862100395445</v>
      </c>
    </row>
    <row r="17" spans="1:8" ht="14.25" x14ac:dyDescent="0.2">
      <c r="A17" s="32">
        <v>16</v>
      </c>
      <c r="B17" s="33">
        <v>29</v>
      </c>
      <c r="C17" s="32">
        <v>203697</v>
      </c>
      <c r="D17" s="32">
        <v>2569445.68676838</v>
      </c>
      <c r="E17" s="32">
        <v>2446883.75401709</v>
      </c>
      <c r="F17" s="32">
        <v>122561.932751282</v>
      </c>
      <c r="G17" s="32">
        <v>2446883.75401709</v>
      </c>
      <c r="H17" s="32">
        <v>4.7699756170144901E-2</v>
      </c>
    </row>
    <row r="18" spans="1:8" ht="14.25" x14ac:dyDescent="0.2">
      <c r="A18" s="32">
        <v>17</v>
      </c>
      <c r="B18" s="33">
        <v>31</v>
      </c>
      <c r="C18" s="32">
        <v>34096.076000000001</v>
      </c>
      <c r="D18" s="32">
        <v>271541.87300440198</v>
      </c>
      <c r="E18" s="32">
        <v>214652.81630834099</v>
      </c>
      <c r="F18" s="32">
        <v>56889.056696061001</v>
      </c>
      <c r="G18" s="32">
        <v>214652.81630834099</v>
      </c>
      <c r="H18" s="32">
        <v>0.20950380899500801</v>
      </c>
    </row>
    <row r="19" spans="1:8" ht="14.25" x14ac:dyDescent="0.2">
      <c r="A19" s="32">
        <v>18</v>
      </c>
      <c r="B19" s="33">
        <v>32</v>
      </c>
      <c r="C19" s="32">
        <v>12818.663</v>
      </c>
      <c r="D19" s="32">
        <v>215227.604593072</v>
      </c>
      <c r="E19" s="32">
        <v>194191.06328621801</v>
      </c>
      <c r="F19" s="32">
        <v>21036.541306853502</v>
      </c>
      <c r="G19" s="32">
        <v>194191.06328621801</v>
      </c>
      <c r="H19" s="32">
        <v>9.7740907104490807E-2</v>
      </c>
    </row>
    <row r="20" spans="1:8" ht="14.25" x14ac:dyDescent="0.2">
      <c r="A20" s="32">
        <v>19</v>
      </c>
      <c r="B20" s="33">
        <v>33</v>
      </c>
      <c r="C20" s="32">
        <v>52523.607000000004</v>
      </c>
      <c r="D20" s="32">
        <v>582794.97442714602</v>
      </c>
      <c r="E20" s="32">
        <v>458653.020801746</v>
      </c>
      <c r="F20" s="32">
        <v>124141.953625401</v>
      </c>
      <c r="G20" s="32">
        <v>458653.020801746</v>
      </c>
      <c r="H20" s="32">
        <v>0.213011366042449</v>
      </c>
    </row>
    <row r="21" spans="1:8" ht="14.25" x14ac:dyDescent="0.2">
      <c r="A21" s="32">
        <v>20</v>
      </c>
      <c r="B21" s="33">
        <v>34</v>
      </c>
      <c r="C21" s="32">
        <v>50693.536</v>
      </c>
      <c r="D21" s="32">
        <v>257305.90865425501</v>
      </c>
      <c r="E21" s="32">
        <v>174123.841719872</v>
      </c>
      <c r="F21" s="32">
        <v>83182.066934382601</v>
      </c>
      <c r="G21" s="32">
        <v>174123.841719872</v>
      </c>
      <c r="H21" s="32">
        <v>0.32328082697143001</v>
      </c>
    </row>
    <row r="22" spans="1:8" ht="14.25" x14ac:dyDescent="0.2">
      <c r="A22" s="32">
        <v>21</v>
      </c>
      <c r="B22" s="33">
        <v>35</v>
      </c>
      <c r="C22" s="32">
        <v>36334.894</v>
      </c>
      <c r="D22" s="32">
        <v>809051.21470000001</v>
      </c>
      <c r="E22" s="32">
        <v>780270.53</v>
      </c>
      <c r="F22" s="32">
        <v>28780.684700000002</v>
      </c>
      <c r="G22" s="32">
        <v>780270.53</v>
      </c>
      <c r="H22" s="32">
        <v>3.5573378022393798E-2</v>
      </c>
    </row>
    <row r="23" spans="1:8" ht="14.25" x14ac:dyDescent="0.2">
      <c r="A23" s="32">
        <v>22</v>
      </c>
      <c r="B23" s="33">
        <v>36</v>
      </c>
      <c r="C23" s="32">
        <v>137469.39799999999</v>
      </c>
      <c r="D23" s="32">
        <v>572111.71088938101</v>
      </c>
      <c r="E23" s="32">
        <v>481216.05688484898</v>
      </c>
      <c r="F23" s="32">
        <v>90895.654004531301</v>
      </c>
      <c r="G23" s="32">
        <v>481216.05688484898</v>
      </c>
      <c r="H23" s="32">
        <v>0.158877457451848</v>
      </c>
    </row>
    <row r="24" spans="1:8" ht="14.25" x14ac:dyDescent="0.2">
      <c r="A24" s="32">
        <v>23</v>
      </c>
      <c r="B24" s="33">
        <v>37</v>
      </c>
      <c r="C24" s="32">
        <v>136443.43900000001</v>
      </c>
      <c r="D24" s="32">
        <v>1179790.84307876</v>
      </c>
      <c r="E24" s="32">
        <v>1021984.12358019</v>
      </c>
      <c r="F24" s="32">
        <v>157806.71949856999</v>
      </c>
      <c r="G24" s="32">
        <v>1021984.12358019</v>
      </c>
      <c r="H24" s="32">
        <v>0.133758216911364</v>
      </c>
    </row>
    <row r="25" spans="1:8" ht="14.25" x14ac:dyDescent="0.2">
      <c r="A25" s="32">
        <v>24</v>
      </c>
      <c r="B25" s="33">
        <v>38</v>
      </c>
      <c r="C25" s="32">
        <v>146944.845</v>
      </c>
      <c r="D25" s="32">
        <v>745799.150860177</v>
      </c>
      <c r="E25" s="32">
        <v>706913.81291415903</v>
      </c>
      <c r="F25" s="32">
        <v>38885.337946017702</v>
      </c>
      <c r="G25" s="32">
        <v>706913.81291415903</v>
      </c>
      <c r="H25" s="32">
        <v>5.2139155563758401E-2</v>
      </c>
    </row>
    <row r="26" spans="1:8" ht="14.25" x14ac:dyDescent="0.2">
      <c r="A26" s="32">
        <v>25</v>
      </c>
      <c r="B26" s="33">
        <v>39</v>
      </c>
      <c r="C26" s="32">
        <v>80965.747000000003</v>
      </c>
      <c r="D26" s="32">
        <v>125702.255761357</v>
      </c>
      <c r="E26" s="32">
        <v>90074.028365351696</v>
      </c>
      <c r="F26" s="32">
        <v>35628.227396005197</v>
      </c>
      <c r="G26" s="32">
        <v>90074.028365351696</v>
      </c>
      <c r="H26" s="32">
        <v>0.28343347683151099</v>
      </c>
    </row>
    <row r="27" spans="1:8" ht="14.25" x14ac:dyDescent="0.2">
      <c r="A27" s="32">
        <v>26</v>
      </c>
      <c r="B27" s="33">
        <v>42</v>
      </c>
      <c r="C27" s="32">
        <v>7439.95</v>
      </c>
      <c r="D27" s="32">
        <v>130124.8924</v>
      </c>
      <c r="E27" s="32">
        <v>108680.6688</v>
      </c>
      <c r="F27" s="32">
        <v>21444.223600000001</v>
      </c>
      <c r="G27" s="32">
        <v>108680.6688</v>
      </c>
      <c r="H27" s="32">
        <v>0.16479724366711601</v>
      </c>
    </row>
    <row r="28" spans="1:8" ht="14.25" x14ac:dyDescent="0.2">
      <c r="A28" s="32">
        <v>27</v>
      </c>
      <c r="B28" s="33">
        <v>75</v>
      </c>
      <c r="C28" s="32">
        <v>340</v>
      </c>
      <c r="D28" s="32">
        <v>238895.726495726</v>
      </c>
      <c r="E28" s="32">
        <v>225833.743589744</v>
      </c>
      <c r="F28" s="32">
        <v>13061.982905982901</v>
      </c>
      <c r="G28" s="32">
        <v>225833.743589744</v>
      </c>
      <c r="H28" s="32">
        <v>5.46765029981253E-2</v>
      </c>
    </row>
    <row r="29" spans="1:8" ht="14.25" x14ac:dyDescent="0.2">
      <c r="A29" s="32">
        <v>28</v>
      </c>
      <c r="B29" s="33">
        <v>76</v>
      </c>
      <c r="C29" s="32">
        <v>2212</v>
      </c>
      <c r="D29" s="32">
        <v>443890.00675726502</v>
      </c>
      <c r="E29" s="32">
        <v>419222.722392308</v>
      </c>
      <c r="F29" s="32">
        <v>24667.284364957301</v>
      </c>
      <c r="G29" s="32">
        <v>419222.722392308</v>
      </c>
      <c r="H29" s="32">
        <v>5.5570713441283302E-2</v>
      </c>
    </row>
    <row r="30" spans="1:8" ht="14.25" x14ac:dyDescent="0.2">
      <c r="A30" s="32">
        <v>29</v>
      </c>
      <c r="B30" s="33">
        <v>99</v>
      </c>
      <c r="C30" s="32">
        <v>34</v>
      </c>
      <c r="D30" s="32">
        <v>26903.619998487298</v>
      </c>
      <c r="E30" s="32">
        <v>24315.9991679903</v>
      </c>
      <c r="F30" s="32">
        <v>2587.62083049694</v>
      </c>
      <c r="G30" s="32">
        <v>24315.9991679903</v>
      </c>
      <c r="H30" s="32">
        <v>9.6181139587997205E-2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2014-08-05T00:33:34Z</dcterms:modified>
</cp:coreProperties>
</file>