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<sst xmlns="http://schemas.openxmlformats.org/spreadsheetml/2006/main" count="116" uniqueCount="73">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</sst>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4" sqref="H1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14902680.4287</v>
      </c>
      <c r="F3" s="25">
        <f>RA!I7</f>
        <v>1942403.0222</v>
      </c>
      <c r="G3" s="16">
        <f>E3-F3</f>
        <v>12960277.406500001</v>
      </c>
      <c r="H3" s="27">
        <f>RA!J7</f>
        <v>13.03391716338</v>
      </c>
      <c r="I3" s="20">
        <f>SUM(I4:I40)</f>
        <v>14902683.71883316</v>
      </c>
      <c r="J3" s="21">
        <f>SUM(J4:J40)</f>
        <v>12960277.433685865</v>
      </c>
      <c r="K3" s="22">
        <f>E3-I3</f>
        <v>-3.2901331596076488</v>
      </c>
      <c r="L3" s="22">
        <f>G3-J3</f>
        <v>-2.7185864746570587E-2</v>
      </c>
    </row>
    <row r="4" spans="1:13" x14ac:dyDescent="0.15">
      <c r="A4" s="41">
        <f>RA!A8</f>
        <v>41856</v>
      </c>
      <c r="B4" s="12">
        <v>12</v>
      </c>
      <c r="C4" s="38" t="s">
        <v>6</v>
      </c>
      <c r="D4" s="38"/>
      <c r="E4" s="15">
        <f>VLOOKUP(C4,RA!B8:D39,3,0)</f>
        <v>532517.4264</v>
      </c>
      <c r="F4" s="25">
        <f>VLOOKUP(C4,RA!B8:I43,8,0)</f>
        <v>131781.8867</v>
      </c>
      <c r="G4" s="16">
        <f t="shared" ref="G4:G40" si="0">E4-F4</f>
        <v>400735.53969999996</v>
      </c>
      <c r="H4" s="27">
        <f>RA!J8</f>
        <v>24.746962290209101</v>
      </c>
      <c r="I4" s="20">
        <f>VLOOKUP(B4,RMS!B:D,3,FALSE)</f>
        <v>532517.93142051296</v>
      </c>
      <c r="J4" s="21">
        <f>VLOOKUP(B4,RMS!B:E,4,FALSE)</f>
        <v>400735.54676837602</v>
      </c>
      <c r="K4" s="22">
        <f t="shared" ref="K4:K40" si="1">E4-I4</f>
        <v>-0.50502051296643913</v>
      </c>
      <c r="L4" s="22">
        <f t="shared" ref="L4:L40" si="2">G4-J4</f>
        <v>-7.0683760568499565E-3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98941.053400000004</v>
      </c>
      <c r="F5" s="25">
        <f>VLOOKUP(C5,RA!B9:I44,8,0)</f>
        <v>22679.548500000001</v>
      </c>
      <c r="G5" s="16">
        <f t="shared" si="0"/>
        <v>76261.5049</v>
      </c>
      <c r="H5" s="27">
        <f>RA!J9</f>
        <v>22.9222832390018</v>
      </c>
      <c r="I5" s="20">
        <f>VLOOKUP(B5,RMS!B:D,3,FALSE)</f>
        <v>98941.074469253494</v>
      </c>
      <c r="J5" s="21">
        <f>VLOOKUP(B5,RMS!B:E,4,FALSE)</f>
        <v>76261.504862128393</v>
      </c>
      <c r="K5" s="22">
        <f t="shared" si="1"/>
        <v>-2.1069253489258699E-2</v>
      </c>
      <c r="L5" s="22">
        <f t="shared" si="2"/>
        <v>3.7871606764383614E-5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156717.4062</v>
      </c>
      <c r="F6" s="25">
        <f>VLOOKUP(C6,RA!B10:I45,8,0)</f>
        <v>41219.318399999996</v>
      </c>
      <c r="G6" s="16">
        <f t="shared" si="0"/>
        <v>115498.08780000001</v>
      </c>
      <c r="H6" s="27">
        <f>RA!J10</f>
        <v>26.301684924134499</v>
      </c>
      <c r="I6" s="20">
        <f>VLOOKUP(B6,RMS!B:D,3,FALSE)</f>
        <v>156719.44085897401</v>
      </c>
      <c r="J6" s="21">
        <f>VLOOKUP(B6,RMS!B:E,4,FALSE)</f>
        <v>115498.08728547</v>
      </c>
      <c r="K6" s="22">
        <f t="shared" si="1"/>
        <v>-2.0346589740074705</v>
      </c>
      <c r="L6" s="22">
        <f t="shared" si="2"/>
        <v>5.1453000924084336E-4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45886.937899999997</v>
      </c>
      <c r="F7" s="25">
        <f>VLOOKUP(C7,RA!B11:I46,8,0)</f>
        <v>9317.2217999999993</v>
      </c>
      <c r="G7" s="16">
        <f t="shared" si="0"/>
        <v>36569.716099999998</v>
      </c>
      <c r="H7" s="27">
        <f>RA!J11</f>
        <v>20.304736437861099</v>
      </c>
      <c r="I7" s="20">
        <f>VLOOKUP(B7,RMS!B:D,3,FALSE)</f>
        <v>45886.970943589702</v>
      </c>
      <c r="J7" s="21">
        <f>VLOOKUP(B7,RMS!B:E,4,FALSE)</f>
        <v>36569.716031623902</v>
      </c>
      <c r="K7" s="22">
        <f t="shared" si="1"/>
        <v>-3.3043589704902843E-2</v>
      </c>
      <c r="L7" s="22">
        <f t="shared" si="2"/>
        <v>6.8376095441635698E-5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129400.76420000001</v>
      </c>
      <c r="F8" s="25">
        <f>VLOOKUP(C8,RA!B12:I47,8,0)</f>
        <v>20712.147099999998</v>
      </c>
      <c r="G8" s="16">
        <f t="shared" si="0"/>
        <v>108688.6171</v>
      </c>
      <c r="H8" s="27">
        <f>RA!J12</f>
        <v>16.006201530608902</v>
      </c>
      <c r="I8" s="20">
        <f>VLOOKUP(B8,RMS!B:D,3,FALSE)</f>
        <v>129400.768960684</v>
      </c>
      <c r="J8" s="21">
        <f>VLOOKUP(B8,RMS!B:E,4,FALSE)</f>
        <v>108688.617484615</v>
      </c>
      <c r="K8" s="22">
        <f t="shared" si="1"/>
        <v>-4.7606839943910018E-3</v>
      </c>
      <c r="L8" s="22">
        <f t="shared" si="2"/>
        <v>-3.8461499207187444E-4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258778.35159999999</v>
      </c>
      <c r="F9" s="25">
        <f>VLOOKUP(C9,RA!B13:I48,8,0)</f>
        <v>73160.451400000005</v>
      </c>
      <c r="G9" s="16">
        <f t="shared" si="0"/>
        <v>185617.90019999997</v>
      </c>
      <c r="H9" s="27">
        <f>RA!J13</f>
        <v>28.271472844485</v>
      </c>
      <c r="I9" s="20">
        <f>VLOOKUP(B9,RMS!B:D,3,FALSE)</f>
        <v>258778.50975641</v>
      </c>
      <c r="J9" s="21">
        <f>VLOOKUP(B9,RMS!B:E,4,FALSE)</f>
        <v>185617.89993247899</v>
      </c>
      <c r="K9" s="22">
        <f t="shared" si="1"/>
        <v>-0.15815641000517644</v>
      </c>
      <c r="L9" s="22">
        <f t="shared" si="2"/>
        <v>2.6752098347060382E-4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124497.7255</v>
      </c>
      <c r="F10" s="25">
        <f>VLOOKUP(C10,RA!B14:I49,8,0)</f>
        <v>13161.4514</v>
      </c>
      <c r="G10" s="16">
        <f t="shared" si="0"/>
        <v>111336.2741</v>
      </c>
      <c r="H10" s="27">
        <f>RA!J14</f>
        <v>10.571640041729101</v>
      </c>
      <c r="I10" s="20">
        <f>VLOOKUP(B10,RMS!B:D,3,FALSE)</f>
        <v>124497.728911111</v>
      </c>
      <c r="J10" s="21">
        <f>VLOOKUP(B10,RMS!B:E,4,FALSE)</f>
        <v>111336.272332479</v>
      </c>
      <c r="K10" s="22">
        <f t="shared" si="1"/>
        <v>-3.4111109998775646E-3</v>
      </c>
      <c r="L10" s="22">
        <f t="shared" si="2"/>
        <v>1.7675209965091199E-3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84150.785600000003</v>
      </c>
      <c r="F11" s="25">
        <f>VLOOKUP(C11,RA!B15:I50,8,0)</f>
        <v>22034.722399999999</v>
      </c>
      <c r="G11" s="16">
        <f t="shared" si="0"/>
        <v>62116.063200000004</v>
      </c>
      <c r="H11" s="27">
        <f>RA!J15</f>
        <v>26.184808903316998</v>
      </c>
      <c r="I11" s="20">
        <f>VLOOKUP(B11,RMS!B:D,3,FALSE)</f>
        <v>84150.830500854703</v>
      </c>
      <c r="J11" s="21">
        <f>VLOOKUP(B11,RMS!B:E,4,FALSE)</f>
        <v>62116.064725641001</v>
      </c>
      <c r="K11" s="22">
        <f t="shared" si="1"/>
        <v>-4.4900854700244963E-2</v>
      </c>
      <c r="L11" s="22">
        <f t="shared" si="2"/>
        <v>-1.5256409969879314E-3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830384.49219999998</v>
      </c>
      <c r="F12" s="25">
        <f>VLOOKUP(C12,RA!B16:I51,8,0)</f>
        <v>75637.255900000004</v>
      </c>
      <c r="G12" s="16">
        <f t="shared" si="0"/>
        <v>754747.23629999999</v>
      </c>
      <c r="H12" s="27">
        <f>RA!J16</f>
        <v>9.1087028491594992</v>
      </c>
      <c r="I12" s="20">
        <f>VLOOKUP(B12,RMS!B:D,3,FALSE)</f>
        <v>830384.24919999996</v>
      </c>
      <c r="J12" s="21">
        <f>VLOOKUP(B12,RMS!B:E,4,FALSE)</f>
        <v>754747.23629999999</v>
      </c>
      <c r="K12" s="22">
        <f t="shared" si="1"/>
        <v>0.24300000001676381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463732.88860000001</v>
      </c>
      <c r="F13" s="25">
        <f>VLOOKUP(C13,RA!B17:I52,8,0)</f>
        <v>55995.144699999997</v>
      </c>
      <c r="G13" s="16">
        <f t="shared" si="0"/>
        <v>407737.7439</v>
      </c>
      <c r="H13" s="27">
        <f>RA!J17</f>
        <v>12.074870270480099</v>
      </c>
      <c r="I13" s="20">
        <f>VLOOKUP(B13,RMS!B:D,3,FALSE)</f>
        <v>463733.02275042702</v>
      </c>
      <c r="J13" s="21">
        <f>VLOOKUP(B13,RMS!B:E,4,FALSE)</f>
        <v>407737.744064103</v>
      </c>
      <c r="K13" s="22">
        <f t="shared" si="1"/>
        <v>-0.13415042700944468</v>
      </c>
      <c r="L13" s="22">
        <f t="shared" si="2"/>
        <v>-1.6410299576818943E-4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1732494.5922999999</v>
      </c>
      <c r="F14" s="25">
        <f>VLOOKUP(C14,RA!B18:I53,8,0)</f>
        <v>306892.09970000002</v>
      </c>
      <c r="G14" s="16">
        <f t="shared" si="0"/>
        <v>1425602.4926</v>
      </c>
      <c r="H14" s="27">
        <f>RA!J18</f>
        <v>17.713884999351201</v>
      </c>
      <c r="I14" s="20">
        <f>VLOOKUP(B14,RMS!B:D,3,FALSE)</f>
        <v>1732494.79023162</v>
      </c>
      <c r="J14" s="21">
        <f>VLOOKUP(B14,RMS!B:E,4,FALSE)</f>
        <v>1425602.5223743599</v>
      </c>
      <c r="K14" s="22">
        <f t="shared" si="1"/>
        <v>-0.19793162005953491</v>
      </c>
      <c r="L14" s="22">
        <f t="shared" si="2"/>
        <v>-2.977435989305377E-2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370740.00079999998</v>
      </c>
      <c r="F15" s="25">
        <f>VLOOKUP(C15,RA!B19:I54,8,0)</f>
        <v>53710.9401</v>
      </c>
      <c r="G15" s="16">
        <f t="shared" si="0"/>
        <v>317029.06069999997</v>
      </c>
      <c r="H15" s="27">
        <f>RA!J19</f>
        <v>14.4874952754221</v>
      </c>
      <c r="I15" s="20">
        <f>VLOOKUP(B15,RMS!B:D,3,FALSE)</f>
        <v>370740.00778888899</v>
      </c>
      <c r="J15" s="21">
        <f>VLOOKUP(B15,RMS!B:E,4,FALSE)</f>
        <v>317029.06123504299</v>
      </c>
      <c r="K15" s="22">
        <f t="shared" si="1"/>
        <v>-6.9888890138827264E-3</v>
      </c>
      <c r="L15" s="22">
        <f t="shared" si="2"/>
        <v>-5.3504301467910409E-4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748745.04579999996</v>
      </c>
      <c r="F16" s="25">
        <f>VLOOKUP(C16,RA!B20:I55,8,0)</f>
        <v>81444.800300000003</v>
      </c>
      <c r="G16" s="16">
        <f t="shared" si="0"/>
        <v>667300.24549999996</v>
      </c>
      <c r="H16" s="27">
        <f>RA!J20</f>
        <v>10.8775077386963</v>
      </c>
      <c r="I16" s="20">
        <f>VLOOKUP(B16,RMS!B:D,3,FALSE)</f>
        <v>748744.95409999997</v>
      </c>
      <c r="J16" s="21">
        <f>VLOOKUP(B16,RMS!B:E,4,FALSE)</f>
        <v>667300.24549999996</v>
      </c>
      <c r="K16" s="22">
        <f t="shared" si="1"/>
        <v>9.1699999989941716E-2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310896.46740000002</v>
      </c>
      <c r="F17" s="25">
        <f>VLOOKUP(C17,RA!B21:I56,8,0)</f>
        <v>49651.374199999998</v>
      </c>
      <c r="G17" s="16">
        <f t="shared" si="0"/>
        <v>261245.09320000003</v>
      </c>
      <c r="H17" s="27">
        <f>RA!J21</f>
        <v>15.9703886683661</v>
      </c>
      <c r="I17" s="20">
        <f>VLOOKUP(B17,RMS!B:D,3,FALSE)</f>
        <v>310896.12997615902</v>
      </c>
      <c r="J17" s="21">
        <f>VLOOKUP(B17,RMS!B:E,4,FALSE)</f>
        <v>261245.09308211901</v>
      </c>
      <c r="K17" s="22">
        <f t="shared" si="1"/>
        <v>0.33742384100332856</v>
      </c>
      <c r="L17" s="22">
        <f t="shared" si="2"/>
        <v>1.1788101983256638E-4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1241746.7851</v>
      </c>
      <c r="F18" s="25">
        <f>VLOOKUP(C18,RA!B22:I57,8,0)</f>
        <v>158072.72589999999</v>
      </c>
      <c r="G18" s="16">
        <f t="shared" si="0"/>
        <v>1083674.0592</v>
      </c>
      <c r="H18" s="27">
        <f>RA!J22</f>
        <v>12.729867940609999</v>
      </c>
      <c r="I18" s="20">
        <f>VLOOKUP(B18,RMS!B:D,3,FALSE)</f>
        <v>1241747.19916667</v>
      </c>
      <c r="J18" s="21">
        <f>VLOOKUP(B18,RMS!B:E,4,FALSE)</f>
        <v>1083674.0595</v>
      </c>
      <c r="K18" s="22">
        <f t="shared" si="1"/>
        <v>-0.41406666999682784</v>
      </c>
      <c r="L18" s="22">
        <f t="shared" si="2"/>
        <v>-2.9999995604157448E-4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2418697.1351000001</v>
      </c>
      <c r="F19" s="25">
        <f>VLOOKUP(C19,RA!B23:I58,8,0)</f>
        <v>136569.71799999999</v>
      </c>
      <c r="G19" s="16">
        <f t="shared" si="0"/>
        <v>2282127.4171000002</v>
      </c>
      <c r="H19" s="27">
        <f>RA!J23</f>
        <v>5.6464166603626298</v>
      </c>
      <c r="I19" s="20">
        <f>VLOOKUP(B19,RMS!B:D,3,FALSE)</f>
        <v>2418697.6698743599</v>
      </c>
      <c r="J19" s="21">
        <f>VLOOKUP(B19,RMS!B:E,4,FALSE)</f>
        <v>2282127.4498914499</v>
      </c>
      <c r="K19" s="22">
        <f t="shared" si="1"/>
        <v>-0.53477435978129506</v>
      </c>
      <c r="L19" s="22">
        <f t="shared" si="2"/>
        <v>-3.2791449688374996E-2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267848.9069</v>
      </c>
      <c r="F20" s="25">
        <f>VLOOKUP(C20,RA!B24:I59,8,0)</f>
        <v>53494.9162</v>
      </c>
      <c r="G20" s="16">
        <f t="shared" si="0"/>
        <v>214353.99069999999</v>
      </c>
      <c r="H20" s="27">
        <f>RA!J24</f>
        <v>19.972049473389099</v>
      </c>
      <c r="I20" s="20">
        <f>VLOOKUP(B20,RMS!B:D,3,FALSE)</f>
        <v>267848.897791347</v>
      </c>
      <c r="J20" s="21">
        <f>VLOOKUP(B20,RMS!B:E,4,FALSE)</f>
        <v>214353.98480897499</v>
      </c>
      <c r="K20" s="22">
        <f t="shared" si="1"/>
        <v>9.1086530010215938E-3</v>
      </c>
      <c r="L20" s="22">
        <f t="shared" si="2"/>
        <v>5.8910250081680715E-3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219796.66209999999</v>
      </c>
      <c r="F21" s="25">
        <f>VLOOKUP(C21,RA!B25:I60,8,0)</f>
        <v>20969.772300000001</v>
      </c>
      <c r="G21" s="16">
        <f t="shared" si="0"/>
        <v>198826.88979999998</v>
      </c>
      <c r="H21" s="27">
        <f>RA!J25</f>
        <v>9.5405326448767802</v>
      </c>
      <c r="I21" s="20">
        <f>VLOOKUP(B21,RMS!B:D,3,FALSE)</f>
        <v>219796.668661584</v>
      </c>
      <c r="J21" s="21">
        <f>VLOOKUP(B21,RMS!B:E,4,FALSE)</f>
        <v>198826.88796978499</v>
      </c>
      <c r="K21" s="22">
        <f t="shared" si="1"/>
        <v>-6.561584013979882E-3</v>
      </c>
      <c r="L21" s="22">
        <f t="shared" si="2"/>
        <v>1.8302149837836623E-3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564359.63170000003</v>
      </c>
      <c r="F22" s="25">
        <f>VLOOKUP(C22,RA!B26:I61,8,0)</f>
        <v>119918.89</v>
      </c>
      <c r="G22" s="16">
        <f t="shared" si="0"/>
        <v>444440.74170000001</v>
      </c>
      <c r="H22" s="27">
        <f>RA!J26</f>
        <v>21.248665436748698</v>
      </c>
      <c r="I22" s="20">
        <f>VLOOKUP(B22,RMS!B:D,3,FALSE)</f>
        <v>564359.62994087394</v>
      </c>
      <c r="J22" s="21">
        <f>VLOOKUP(B22,RMS!B:E,4,FALSE)</f>
        <v>444440.72484523099</v>
      </c>
      <c r="K22" s="22">
        <f t="shared" si="1"/>
        <v>1.7591260839253664E-3</v>
      </c>
      <c r="L22" s="22">
        <f t="shared" si="2"/>
        <v>1.6854769026394933E-2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255455.09580000001</v>
      </c>
      <c r="F23" s="25">
        <f>VLOOKUP(C23,RA!B27:I62,8,0)</f>
        <v>81794.353000000003</v>
      </c>
      <c r="G23" s="16">
        <f t="shared" si="0"/>
        <v>173660.74280000001</v>
      </c>
      <c r="H23" s="27">
        <f>RA!J27</f>
        <v>32.019072762611103</v>
      </c>
      <c r="I23" s="20">
        <f>VLOOKUP(B23,RMS!B:D,3,FALSE)</f>
        <v>255455.04377233901</v>
      </c>
      <c r="J23" s="21">
        <f>VLOOKUP(B23,RMS!B:E,4,FALSE)</f>
        <v>173660.75183633299</v>
      </c>
      <c r="K23" s="22">
        <f t="shared" si="1"/>
        <v>5.202766100410372E-2</v>
      </c>
      <c r="L23" s="22">
        <f t="shared" si="2"/>
        <v>-9.0363329800311476E-3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816798.0649</v>
      </c>
      <c r="F24" s="25">
        <f>VLOOKUP(C24,RA!B28:I63,8,0)</f>
        <v>25945.7713</v>
      </c>
      <c r="G24" s="16">
        <f t="shared" si="0"/>
        <v>790852.29359999998</v>
      </c>
      <c r="H24" s="27">
        <f>RA!J28</f>
        <v>3.1765221313515899</v>
      </c>
      <c r="I24" s="20">
        <f>VLOOKUP(B24,RMS!B:D,3,FALSE)</f>
        <v>816798.06487345102</v>
      </c>
      <c r="J24" s="21">
        <f>VLOOKUP(B24,RMS!B:E,4,FALSE)</f>
        <v>790852.27709203504</v>
      </c>
      <c r="K24" s="22">
        <f t="shared" si="1"/>
        <v>2.6548979803919792E-5</v>
      </c>
      <c r="L24" s="22">
        <f t="shared" si="2"/>
        <v>1.650796493049711E-2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579598.18469999998</v>
      </c>
      <c r="F25" s="25">
        <f>VLOOKUP(C25,RA!B29:I64,8,0)</f>
        <v>92109.733399999997</v>
      </c>
      <c r="G25" s="16">
        <f t="shared" si="0"/>
        <v>487488.45129999996</v>
      </c>
      <c r="H25" s="27">
        <f>RA!J29</f>
        <v>15.8919982552526</v>
      </c>
      <c r="I25" s="20">
        <f>VLOOKUP(B25,RMS!B:D,3,FALSE)</f>
        <v>579598.18324778799</v>
      </c>
      <c r="J25" s="21">
        <f>VLOOKUP(B25,RMS!B:E,4,FALSE)</f>
        <v>487488.46288794902</v>
      </c>
      <c r="K25" s="22">
        <f t="shared" si="1"/>
        <v>1.4522119890898466E-3</v>
      </c>
      <c r="L25" s="22">
        <f t="shared" si="2"/>
        <v>-1.1587949062231928E-2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1136595.4010000001</v>
      </c>
      <c r="F26" s="25">
        <f>VLOOKUP(C26,RA!B30:I65,8,0)</f>
        <v>171840.04459999999</v>
      </c>
      <c r="G26" s="16">
        <f t="shared" si="0"/>
        <v>964755.35640000005</v>
      </c>
      <c r="H26" s="27">
        <f>RA!J30</f>
        <v>15.118840393759401</v>
      </c>
      <c r="I26" s="20">
        <f>VLOOKUP(B26,RMS!B:D,3,FALSE)</f>
        <v>1136595.4167247801</v>
      </c>
      <c r="J26" s="21">
        <f>VLOOKUP(B26,RMS!B:E,4,FALSE)</f>
        <v>964755.33661865804</v>
      </c>
      <c r="K26" s="22">
        <f t="shared" si="1"/>
        <v>-1.5724780037999153E-2</v>
      </c>
      <c r="L26" s="22">
        <f t="shared" si="2"/>
        <v>1.9781342009082437E-2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675765.10950000002</v>
      </c>
      <c r="F27" s="25">
        <f>VLOOKUP(C27,RA!B31:I66,8,0)</f>
        <v>33686.9467</v>
      </c>
      <c r="G27" s="16">
        <f t="shared" si="0"/>
        <v>642078.16280000005</v>
      </c>
      <c r="H27" s="27">
        <f>RA!J31</f>
        <v>4.9850082856342004</v>
      </c>
      <c r="I27" s="20">
        <f>VLOOKUP(B27,RMS!B:D,3,FALSE)</f>
        <v>675765.07287522103</v>
      </c>
      <c r="J27" s="21">
        <f>VLOOKUP(B27,RMS!B:E,4,FALSE)</f>
        <v>642078.17481769901</v>
      </c>
      <c r="K27" s="22">
        <f t="shared" si="1"/>
        <v>3.6624778993427753E-2</v>
      </c>
      <c r="L27" s="22">
        <f t="shared" si="2"/>
        <v>-1.2017698958516121E-2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123008.1259</v>
      </c>
      <c r="F28" s="25">
        <f>VLOOKUP(C28,RA!B32:I67,8,0)</f>
        <v>35073.811500000003</v>
      </c>
      <c r="G28" s="16">
        <f t="shared" si="0"/>
        <v>87934.314400000003</v>
      </c>
      <c r="H28" s="27">
        <f>RA!J32</f>
        <v>28.513410186017602</v>
      </c>
      <c r="I28" s="20">
        <f>VLOOKUP(B28,RMS!B:D,3,FALSE)</f>
        <v>123008.082679759</v>
      </c>
      <c r="J28" s="21">
        <f>VLOOKUP(B28,RMS!B:E,4,FALSE)</f>
        <v>87934.300450073002</v>
      </c>
      <c r="K28" s="22">
        <f t="shared" si="1"/>
        <v>4.3220241001108661E-2</v>
      </c>
      <c r="L28" s="22">
        <f t="shared" si="2"/>
        <v>1.394992700079456E-2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130629.863</v>
      </c>
      <c r="F31" s="25">
        <f>VLOOKUP(C31,RA!B35:I70,8,0)</f>
        <v>21371.0635</v>
      </c>
      <c r="G31" s="16">
        <f t="shared" si="0"/>
        <v>109258.79949999999</v>
      </c>
      <c r="H31" s="27">
        <f>RA!J35</f>
        <v>16.360013712943999</v>
      </c>
      <c r="I31" s="20">
        <f>VLOOKUP(B31,RMS!B:D,3,FALSE)</f>
        <v>130629.86289999999</v>
      </c>
      <c r="J31" s="21">
        <f>VLOOKUP(B31,RMS!B:E,4,FALSE)</f>
        <v>109258.80220000001</v>
      </c>
      <c r="K31" s="22">
        <f t="shared" si="1"/>
        <v>1.0000000474974513E-4</v>
      </c>
      <c r="L31" s="22">
        <f t="shared" si="2"/>
        <v>-2.7000000118277967E-3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202235.81330000001</v>
      </c>
      <c r="F35" s="25">
        <f>VLOOKUP(C35,RA!B8:I74,8,0)</f>
        <v>11018.2192</v>
      </c>
      <c r="G35" s="16">
        <f t="shared" si="0"/>
        <v>191217.59410000002</v>
      </c>
      <c r="H35" s="27">
        <f>RA!J39</f>
        <v>5.4482037677745003</v>
      </c>
      <c r="I35" s="20">
        <f>VLOOKUP(B35,RMS!B:D,3,FALSE)</f>
        <v>202235.811965812</v>
      </c>
      <c r="J35" s="21">
        <f>VLOOKUP(B35,RMS!B:E,4,FALSE)</f>
        <v>191217.59145299101</v>
      </c>
      <c r="K35" s="22">
        <f t="shared" si="1"/>
        <v>1.3341880112420768E-3</v>
      </c>
      <c r="L35" s="22">
        <f t="shared" si="2"/>
        <v>2.6470090087968856E-3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363902.32909999997</v>
      </c>
      <c r="F36" s="25">
        <f>VLOOKUP(C36,RA!B8:I75,8,0)</f>
        <v>20266.4496</v>
      </c>
      <c r="G36" s="16">
        <f t="shared" si="0"/>
        <v>343635.87949999998</v>
      </c>
      <c r="H36" s="27">
        <f>RA!J40</f>
        <v>5.5692002989161402</v>
      </c>
      <c r="I36" s="20">
        <f>VLOOKUP(B36,RMS!B:D,3,FALSE)</f>
        <v>363902.32169059798</v>
      </c>
      <c r="J36" s="21">
        <f>VLOOKUP(B36,RMS!B:E,4,FALSE)</f>
        <v>343635.878995726</v>
      </c>
      <c r="K36" s="22">
        <f t="shared" si="1"/>
        <v>7.409401994664222E-3</v>
      </c>
      <c r="L36" s="22">
        <f t="shared" si="2"/>
        <v>5.0427397945895791E-4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18359.382699999998</v>
      </c>
      <c r="F40" s="25">
        <f>VLOOKUP(C40,RA!B8:I78,8,0)</f>
        <v>2872.2444</v>
      </c>
      <c r="G40" s="16">
        <f t="shared" si="0"/>
        <v>15487.138299999999</v>
      </c>
      <c r="H40" s="27">
        <f>RA!J43</f>
        <v>0</v>
      </c>
      <c r="I40" s="20">
        <f>VLOOKUP(B40,RMS!B:D,3,FALSE)</f>
        <v>18359.3828000908</v>
      </c>
      <c r="J40" s="21">
        <f>VLOOKUP(B40,RMS!B:E,4,FALSE)</f>
        <v>15487.138340518901</v>
      </c>
      <c r="K40" s="22">
        <f t="shared" si="1"/>
        <v>-1.0009080142481253E-4</v>
      </c>
      <c r="L40" s="22">
        <f t="shared" si="2"/>
        <v>-4.0518902096664533E-5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16"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14902680.4287</v>
      </c>
      <c r="E7" s="65">
        <v>19043125</v>
      </c>
      <c r="F7" s="66">
        <v>78.257536138107596</v>
      </c>
      <c r="G7" s="65">
        <v>14539247.167099999</v>
      </c>
      <c r="H7" s="66">
        <v>2.4996704260065599</v>
      </c>
      <c r="I7" s="65">
        <v>1942403.0222</v>
      </c>
      <c r="J7" s="66">
        <v>13.03391716338</v>
      </c>
      <c r="K7" s="65">
        <v>1456844.7024999999</v>
      </c>
      <c r="L7" s="66">
        <v>10.0200834730742</v>
      </c>
      <c r="M7" s="66">
        <v>0.33329449519688897</v>
      </c>
      <c r="N7" s="65">
        <v>86096508.559300005</v>
      </c>
      <c r="O7" s="65">
        <v>4303675586.7224998</v>
      </c>
      <c r="P7" s="65">
        <v>929799</v>
      </c>
      <c r="Q7" s="65">
        <v>949666</v>
      </c>
      <c r="R7" s="66">
        <v>-2.0919986605817198</v>
      </c>
      <c r="S7" s="65">
        <v>16.0278516418065</v>
      </c>
      <c r="T7" s="65">
        <v>16.3253773579343</v>
      </c>
      <c r="U7" s="67">
        <v>-1.8563044054622799</v>
      </c>
      <c r="V7" s="55"/>
      <c r="W7" s="55"/>
    </row>
    <row r="8" spans="1:23" ht="14.25" thickBot="1" x14ac:dyDescent="0.2">
      <c r="A8" s="50">
        <v>41856</v>
      </c>
      <c r="B8" s="53" t="s">
        <v>6</v>
      </c>
      <c r="C8" s="54"/>
      <c r="D8" s="68">
        <v>532517.4264</v>
      </c>
      <c r="E8" s="68">
        <v>575430</v>
      </c>
      <c r="F8" s="69">
        <v>92.542520619362904</v>
      </c>
      <c r="G8" s="68">
        <v>466387.05680000002</v>
      </c>
      <c r="H8" s="69">
        <v>14.179289205351701</v>
      </c>
      <c r="I8" s="68">
        <v>131781.8867</v>
      </c>
      <c r="J8" s="69">
        <v>24.746962290209101</v>
      </c>
      <c r="K8" s="68">
        <v>93752.334700000007</v>
      </c>
      <c r="L8" s="69">
        <v>20.101830300192798</v>
      </c>
      <c r="M8" s="69">
        <v>0.40563845286297701</v>
      </c>
      <c r="N8" s="68">
        <v>2894850.6422999999</v>
      </c>
      <c r="O8" s="68">
        <v>163533530.07010001</v>
      </c>
      <c r="P8" s="68">
        <v>23444</v>
      </c>
      <c r="Q8" s="68">
        <v>24810</v>
      </c>
      <c r="R8" s="69">
        <v>-5.5058444175735604</v>
      </c>
      <c r="S8" s="68">
        <v>22.714444053915699</v>
      </c>
      <c r="T8" s="68">
        <v>21.687372196694898</v>
      </c>
      <c r="U8" s="70">
        <v>4.5216684801218996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98941.053400000004</v>
      </c>
      <c r="E9" s="68">
        <v>121665</v>
      </c>
      <c r="F9" s="69">
        <v>81.322527760654296</v>
      </c>
      <c r="G9" s="68">
        <v>96786.815600000002</v>
      </c>
      <c r="H9" s="69">
        <v>2.2257554261347199</v>
      </c>
      <c r="I9" s="68">
        <v>22679.548500000001</v>
      </c>
      <c r="J9" s="69">
        <v>22.9222832390018</v>
      </c>
      <c r="K9" s="68">
        <v>19547.1057</v>
      </c>
      <c r="L9" s="69">
        <v>20.196041763357702</v>
      </c>
      <c r="M9" s="69">
        <v>0.160250977718916</v>
      </c>
      <c r="N9" s="68">
        <v>521766.89799999999</v>
      </c>
      <c r="O9" s="68">
        <v>27669671.011500001</v>
      </c>
      <c r="P9" s="68">
        <v>5530</v>
      </c>
      <c r="Q9" s="68">
        <v>5599</v>
      </c>
      <c r="R9" s="69">
        <v>-1.23236292195035</v>
      </c>
      <c r="S9" s="68">
        <v>17.8916913924051</v>
      </c>
      <c r="T9" s="68">
        <v>18.091859028397899</v>
      </c>
      <c r="U9" s="70">
        <v>-1.1187742489110699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156717.4062</v>
      </c>
      <c r="E10" s="68">
        <v>173875</v>
      </c>
      <c r="F10" s="69">
        <v>90.132224989216397</v>
      </c>
      <c r="G10" s="68">
        <v>140297.69219999999</v>
      </c>
      <c r="H10" s="69">
        <v>11.7034811781459</v>
      </c>
      <c r="I10" s="68">
        <v>41219.318399999996</v>
      </c>
      <c r="J10" s="69">
        <v>26.301684924134499</v>
      </c>
      <c r="K10" s="68">
        <v>32682.647400000002</v>
      </c>
      <c r="L10" s="69">
        <v>23.295213832462501</v>
      </c>
      <c r="M10" s="69">
        <v>0.26119888317248102</v>
      </c>
      <c r="N10" s="68">
        <v>899962.09660000005</v>
      </c>
      <c r="O10" s="68">
        <v>42189968.464299999</v>
      </c>
      <c r="P10" s="68">
        <v>88447</v>
      </c>
      <c r="Q10" s="68">
        <v>92230</v>
      </c>
      <c r="R10" s="69">
        <v>-4.1017022660739499</v>
      </c>
      <c r="S10" s="68">
        <v>1.7718792745938201</v>
      </c>
      <c r="T10" s="68">
        <v>1.7358998948281501</v>
      </c>
      <c r="U10" s="70">
        <v>2.0305773808390701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45886.937899999997</v>
      </c>
      <c r="E11" s="68">
        <v>48205</v>
      </c>
      <c r="F11" s="69">
        <v>95.191241365003606</v>
      </c>
      <c r="G11" s="68">
        <v>39379.497900000002</v>
      </c>
      <c r="H11" s="69">
        <v>16.524944062326401</v>
      </c>
      <c r="I11" s="68">
        <v>9317.2217999999993</v>
      </c>
      <c r="J11" s="69">
        <v>20.304736437861099</v>
      </c>
      <c r="K11" s="68">
        <v>6953.1097</v>
      </c>
      <c r="L11" s="69">
        <v>17.656674337638002</v>
      </c>
      <c r="M11" s="69">
        <v>0.34000788165329798</v>
      </c>
      <c r="N11" s="68">
        <v>253347.83780000001</v>
      </c>
      <c r="O11" s="68">
        <v>17356606.233600002</v>
      </c>
      <c r="P11" s="68">
        <v>2724</v>
      </c>
      <c r="Q11" s="68">
        <v>2922</v>
      </c>
      <c r="R11" s="69">
        <v>-6.7761806981519497</v>
      </c>
      <c r="S11" s="68">
        <v>16.845425073421399</v>
      </c>
      <c r="T11" s="68">
        <v>17.791681622176601</v>
      </c>
      <c r="U11" s="70">
        <v>-5.6172910130249303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129400.76420000001</v>
      </c>
      <c r="E12" s="68">
        <v>138134</v>
      </c>
      <c r="F12" s="69">
        <v>93.677707298710004</v>
      </c>
      <c r="G12" s="68">
        <v>116784.2077</v>
      </c>
      <c r="H12" s="69">
        <v>10.8033070125457</v>
      </c>
      <c r="I12" s="68">
        <v>20712.147099999998</v>
      </c>
      <c r="J12" s="69">
        <v>16.006201530608902</v>
      </c>
      <c r="K12" s="68">
        <v>8056.4128000000001</v>
      </c>
      <c r="L12" s="69">
        <v>6.8985464376276298</v>
      </c>
      <c r="M12" s="69">
        <v>1.57088950308008</v>
      </c>
      <c r="N12" s="68">
        <v>761556.09680000006</v>
      </c>
      <c r="O12" s="68">
        <v>51530751.923500001</v>
      </c>
      <c r="P12" s="68">
        <v>1702</v>
      </c>
      <c r="Q12" s="68">
        <v>1804</v>
      </c>
      <c r="R12" s="69">
        <v>-5.6541019955654104</v>
      </c>
      <c r="S12" s="68">
        <v>76.028651116333705</v>
      </c>
      <c r="T12" s="68">
        <v>73.642837971175197</v>
      </c>
      <c r="U12" s="70">
        <v>3.1380448161679801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258778.35159999999</v>
      </c>
      <c r="E13" s="68">
        <v>291588</v>
      </c>
      <c r="F13" s="69">
        <v>88.747942850871794</v>
      </c>
      <c r="G13" s="68">
        <v>263149.95189999999</v>
      </c>
      <c r="H13" s="69">
        <v>-1.66125825539243</v>
      </c>
      <c r="I13" s="68">
        <v>73160.451400000005</v>
      </c>
      <c r="J13" s="69">
        <v>28.271472844485</v>
      </c>
      <c r="K13" s="68">
        <v>63261.826300000001</v>
      </c>
      <c r="L13" s="69">
        <v>24.040219594659199</v>
      </c>
      <c r="M13" s="69">
        <v>0.156470745138763</v>
      </c>
      <c r="N13" s="68">
        <v>1401719.8193000001</v>
      </c>
      <c r="O13" s="68">
        <v>82090319.130099997</v>
      </c>
      <c r="P13" s="68">
        <v>10636</v>
      </c>
      <c r="Q13" s="68">
        <v>11108</v>
      </c>
      <c r="R13" s="69">
        <v>-4.2491897731364796</v>
      </c>
      <c r="S13" s="68">
        <v>24.330420421210999</v>
      </c>
      <c r="T13" s="68">
        <v>24.515138386748301</v>
      </c>
      <c r="U13" s="70">
        <v>-0.75920581041941704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124497.7255</v>
      </c>
      <c r="E14" s="68">
        <v>142892</v>
      </c>
      <c r="F14" s="69">
        <v>87.127148825686504</v>
      </c>
      <c r="G14" s="68">
        <v>128414.83900000001</v>
      </c>
      <c r="H14" s="69">
        <v>-3.0503589230836501</v>
      </c>
      <c r="I14" s="68">
        <v>13161.4514</v>
      </c>
      <c r="J14" s="69">
        <v>10.571640041729101</v>
      </c>
      <c r="K14" s="68">
        <v>4548.0132000000003</v>
      </c>
      <c r="L14" s="69">
        <v>3.5416570510204002</v>
      </c>
      <c r="M14" s="69">
        <v>1.89389032556018</v>
      </c>
      <c r="N14" s="68">
        <v>745959.9987</v>
      </c>
      <c r="O14" s="68">
        <v>39138205.539099999</v>
      </c>
      <c r="P14" s="68">
        <v>2517</v>
      </c>
      <c r="Q14" s="68">
        <v>2731</v>
      </c>
      <c r="R14" s="69">
        <v>-7.8359575247162203</v>
      </c>
      <c r="S14" s="68">
        <v>49.462743543901503</v>
      </c>
      <c r="T14" s="68">
        <v>49.280206883925302</v>
      </c>
      <c r="U14" s="70">
        <v>0.36903868830921499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84150.785600000003</v>
      </c>
      <c r="E15" s="68">
        <v>85992</v>
      </c>
      <c r="F15" s="69">
        <v>97.858853846869494</v>
      </c>
      <c r="G15" s="68">
        <v>79550.245200000005</v>
      </c>
      <c r="H15" s="69">
        <v>5.7831882081992498</v>
      </c>
      <c r="I15" s="68">
        <v>22034.722399999999</v>
      </c>
      <c r="J15" s="69">
        <v>26.184808903316998</v>
      </c>
      <c r="K15" s="68">
        <v>6491.9169000000002</v>
      </c>
      <c r="L15" s="69">
        <v>8.16077547426592</v>
      </c>
      <c r="M15" s="69">
        <v>2.3941781355827301</v>
      </c>
      <c r="N15" s="68">
        <v>499037.19620000001</v>
      </c>
      <c r="O15" s="68">
        <v>30516505.744600002</v>
      </c>
      <c r="P15" s="68">
        <v>3759</v>
      </c>
      <c r="Q15" s="68">
        <v>4051</v>
      </c>
      <c r="R15" s="69">
        <v>-7.2080967662305699</v>
      </c>
      <c r="S15" s="68">
        <v>22.3864819366853</v>
      </c>
      <c r="T15" s="68">
        <v>22.809479165638098</v>
      </c>
      <c r="U15" s="70">
        <v>-1.8895207837889301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830384.49219999998</v>
      </c>
      <c r="E16" s="68">
        <v>1037487</v>
      </c>
      <c r="F16" s="69">
        <v>80.038062375721296</v>
      </c>
      <c r="G16" s="68">
        <v>834657.06929999997</v>
      </c>
      <c r="H16" s="69">
        <v>-0.51189611364381704</v>
      </c>
      <c r="I16" s="68">
        <v>75637.255900000004</v>
      </c>
      <c r="J16" s="69">
        <v>9.1087028491594992</v>
      </c>
      <c r="K16" s="68">
        <v>17444.583200000001</v>
      </c>
      <c r="L16" s="69">
        <v>2.0900300065307298</v>
      </c>
      <c r="M16" s="69">
        <v>3.3358591622871199</v>
      </c>
      <c r="N16" s="68">
        <v>4860697.8383999998</v>
      </c>
      <c r="O16" s="68">
        <v>223040102.59079999</v>
      </c>
      <c r="P16" s="68">
        <v>59414</v>
      </c>
      <c r="Q16" s="68">
        <v>60226</v>
      </c>
      <c r="R16" s="69">
        <v>-1.3482549065187801</v>
      </c>
      <c r="S16" s="68">
        <v>13.9762428417545</v>
      </c>
      <c r="T16" s="68">
        <v>14.2776395045329</v>
      </c>
      <c r="U16" s="70">
        <v>-2.1564927440873101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463732.88860000001</v>
      </c>
      <c r="E17" s="68">
        <v>580078</v>
      </c>
      <c r="F17" s="69">
        <v>79.943195328904096</v>
      </c>
      <c r="G17" s="68">
        <v>352858.29580000002</v>
      </c>
      <c r="H17" s="69">
        <v>31.421846707224301</v>
      </c>
      <c r="I17" s="68">
        <v>55995.144699999997</v>
      </c>
      <c r="J17" s="69">
        <v>12.074870270480099</v>
      </c>
      <c r="K17" s="68">
        <v>45605.659500000002</v>
      </c>
      <c r="L17" s="69">
        <v>12.924638599356999</v>
      </c>
      <c r="M17" s="69">
        <v>0.22781131363751</v>
      </c>
      <c r="N17" s="68">
        <v>2561077.6781000001</v>
      </c>
      <c r="O17" s="68">
        <v>212385130.17910001</v>
      </c>
      <c r="P17" s="68">
        <v>12613</v>
      </c>
      <c r="Q17" s="68">
        <v>13064</v>
      </c>
      <c r="R17" s="69">
        <v>-3.4522351500306101</v>
      </c>
      <c r="S17" s="68">
        <v>36.766264060889597</v>
      </c>
      <c r="T17" s="68">
        <v>34.5559434782609</v>
      </c>
      <c r="U17" s="70">
        <v>6.0118171891713601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1732494.5922999999</v>
      </c>
      <c r="E18" s="68">
        <v>1826642</v>
      </c>
      <c r="F18" s="69">
        <v>94.845875234446595</v>
      </c>
      <c r="G18" s="68">
        <v>1519435.6284</v>
      </c>
      <c r="H18" s="69">
        <v>14.0222435171114</v>
      </c>
      <c r="I18" s="68">
        <v>306892.09970000002</v>
      </c>
      <c r="J18" s="69">
        <v>17.713884999351201</v>
      </c>
      <c r="K18" s="68">
        <v>149628.48790000001</v>
      </c>
      <c r="L18" s="69">
        <v>9.8476358657959207</v>
      </c>
      <c r="M18" s="69">
        <v>1.0510272075000999</v>
      </c>
      <c r="N18" s="68">
        <v>11217534.2512</v>
      </c>
      <c r="O18" s="68">
        <v>533417506.77090001</v>
      </c>
      <c r="P18" s="68">
        <v>85415</v>
      </c>
      <c r="Q18" s="68">
        <v>87592</v>
      </c>
      <c r="R18" s="69">
        <v>-2.48538679331446</v>
      </c>
      <c r="S18" s="68">
        <v>20.2832592905227</v>
      </c>
      <c r="T18" s="68">
        <v>20.336477283313499</v>
      </c>
      <c r="U18" s="70">
        <v>-0.26237397071422303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370740.00079999998</v>
      </c>
      <c r="E19" s="68">
        <v>485882</v>
      </c>
      <c r="F19" s="69">
        <v>76.302476897682993</v>
      </c>
      <c r="G19" s="68">
        <v>398096.98469999997</v>
      </c>
      <c r="H19" s="69">
        <v>-6.8719394899752402</v>
      </c>
      <c r="I19" s="68">
        <v>53710.9401</v>
      </c>
      <c r="J19" s="69">
        <v>14.4874952754221</v>
      </c>
      <c r="K19" s="68">
        <v>41098.798499999997</v>
      </c>
      <c r="L19" s="69">
        <v>10.323815572472</v>
      </c>
      <c r="M19" s="69">
        <v>0.306873730140797</v>
      </c>
      <c r="N19" s="68">
        <v>2106347.8873000001</v>
      </c>
      <c r="O19" s="68">
        <v>167199434.7904</v>
      </c>
      <c r="P19" s="68">
        <v>8633</v>
      </c>
      <c r="Q19" s="68">
        <v>8662</v>
      </c>
      <c r="R19" s="69">
        <v>-0.33479565920110399</v>
      </c>
      <c r="S19" s="68">
        <v>42.944515324915997</v>
      </c>
      <c r="T19" s="68">
        <v>46.142246605864699</v>
      </c>
      <c r="U19" s="70">
        <v>-7.44619250387343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748745.04579999996</v>
      </c>
      <c r="E20" s="68">
        <v>1060705</v>
      </c>
      <c r="F20" s="69">
        <v>70.589376480736902</v>
      </c>
      <c r="G20" s="68">
        <v>773382.74950000003</v>
      </c>
      <c r="H20" s="69">
        <v>-3.18570639388175</v>
      </c>
      <c r="I20" s="68">
        <v>81444.800300000003</v>
      </c>
      <c r="J20" s="69">
        <v>10.8775077386963</v>
      </c>
      <c r="K20" s="68">
        <v>28446.727699999999</v>
      </c>
      <c r="L20" s="69">
        <v>3.6782211289805899</v>
      </c>
      <c r="M20" s="69">
        <v>1.8630639403912901</v>
      </c>
      <c r="N20" s="68">
        <v>4043841.9071</v>
      </c>
      <c r="O20" s="68">
        <v>245578574.60780001</v>
      </c>
      <c r="P20" s="68">
        <v>36703</v>
      </c>
      <c r="Q20" s="68">
        <v>37486</v>
      </c>
      <c r="R20" s="69">
        <v>-2.08877981112949</v>
      </c>
      <c r="S20" s="68">
        <v>20.400104781625501</v>
      </c>
      <c r="T20" s="68">
        <v>20.5334324147682</v>
      </c>
      <c r="U20" s="70">
        <v>-0.65356347219737898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310896.46740000002</v>
      </c>
      <c r="E21" s="68">
        <v>350941</v>
      </c>
      <c r="F21" s="69">
        <v>88.589383229659703</v>
      </c>
      <c r="G21" s="68">
        <v>311151.3407</v>
      </c>
      <c r="H21" s="69">
        <v>-8.1912968598040994E-2</v>
      </c>
      <c r="I21" s="68">
        <v>49651.374199999998</v>
      </c>
      <c r="J21" s="69">
        <v>15.9703886683661</v>
      </c>
      <c r="K21" s="68">
        <v>22936.5802</v>
      </c>
      <c r="L21" s="69">
        <v>7.3715190004964697</v>
      </c>
      <c r="M21" s="69">
        <v>1.1647243733396699</v>
      </c>
      <c r="N21" s="68">
        <v>1682616.2089</v>
      </c>
      <c r="O21" s="68">
        <v>98245237.046299994</v>
      </c>
      <c r="P21" s="68">
        <v>27939</v>
      </c>
      <c r="Q21" s="68">
        <v>28517</v>
      </c>
      <c r="R21" s="69">
        <v>-2.0268611705298598</v>
      </c>
      <c r="S21" s="68">
        <v>11.1276877268335</v>
      </c>
      <c r="T21" s="68">
        <v>11.186601616579599</v>
      </c>
      <c r="U21" s="70">
        <v>-0.52943514584849805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1241746.7851</v>
      </c>
      <c r="E22" s="68">
        <v>1341661</v>
      </c>
      <c r="F22" s="69">
        <v>92.552946318034103</v>
      </c>
      <c r="G22" s="68">
        <v>1118505.2807</v>
      </c>
      <c r="H22" s="69">
        <v>11.0184105990873</v>
      </c>
      <c r="I22" s="68">
        <v>158072.72589999999</v>
      </c>
      <c r="J22" s="69">
        <v>12.729867940609999</v>
      </c>
      <c r="K22" s="68">
        <v>131222.38399999999</v>
      </c>
      <c r="L22" s="69">
        <v>11.731941392165499</v>
      </c>
      <c r="M22" s="69">
        <v>0.2046170865178</v>
      </c>
      <c r="N22" s="68">
        <v>6824728.9541999996</v>
      </c>
      <c r="O22" s="68">
        <v>302271042.21799999</v>
      </c>
      <c r="P22" s="68">
        <v>75656</v>
      </c>
      <c r="Q22" s="68">
        <v>77573</v>
      </c>
      <c r="R22" s="69">
        <v>-2.4712206566717798</v>
      </c>
      <c r="S22" s="68">
        <v>16.413064199799098</v>
      </c>
      <c r="T22" s="68">
        <v>16.3771509829451</v>
      </c>
      <c r="U22" s="70">
        <v>0.21880872710188201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2418697.1351000001</v>
      </c>
      <c r="E23" s="68">
        <v>2739100</v>
      </c>
      <c r="F23" s="69">
        <v>88.302622580409604</v>
      </c>
      <c r="G23" s="68">
        <v>2266626.5021000002</v>
      </c>
      <c r="H23" s="69">
        <v>6.7091173979969101</v>
      </c>
      <c r="I23" s="68">
        <v>136569.71799999999</v>
      </c>
      <c r="J23" s="69">
        <v>5.6464166603626298</v>
      </c>
      <c r="K23" s="68">
        <v>135642.10639999999</v>
      </c>
      <c r="L23" s="69">
        <v>5.9843166165369297</v>
      </c>
      <c r="M23" s="69">
        <v>6.8386699721730004E-3</v>
      </c>
      <c r="N23" s="68">
        <v>13847897.8062</v>
      </c>
      <c r="O23" s="68">
        <v>623823998.32630002</v>
      </c>
      <c r="P23" s="68">
        <v>80952</v>
      </c>
      <c r="Q23" s="68">
        <v>84502</v>
      </c>
      <c r="R23" s="69">
        <v>-4.2010839980118799</v>
      </c>
      <c r="S23" s="68">
        <v>29.878164036713098</v>
      </c>
      <c r="T23" s="68">
        <v>30.406914673025501</v>
      </c>
      <c r="U23" s="70">
        <v>-1.76968918057572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267848.9069</v>
      </c>
      <c r="E24" s="68">
        <v>344022</v>
      </c>
      <c r="F24" s="69">
        <v>77.858075035898906</v>
      </c>
      <c r="G24" s="68">
        <v>288353.56400000001</v>
      </c>
      <c r="H24" s="69">
        <v>-7.1109428354421196</v>
      </c>
      <c r="I24" s="68">
        <v>53494.9162</v>
      </c>
      <c r="J24" s="69">
        <v>19.972049473389099</v>
      </c>
      <c r="K24" s="68">
        <v>48296.891000000003</v>
      </c>
      <c r="L24" s="69">
        <v>16.749191627817002</v>
      </c>
      <c r="M24" s="69">
        <v>0.107626497117589</v>
      </c>
      <c r="N24" s="68">
        <v>1471944.2075</v>
      </c>
      <c r="O24" s="68">
        <v>68217113.010199994</v>
      </c>
      <c r="P24" s="68">
        <v>28043</v>
      </c>
      <c r="Q24" s="68">
        <v>27420</v>
      </c>
      <c r="R24" s="69">
        <v>2.27206418672501</v>
      </c>
      <c r="S24" s="68">
        <v>9.5513642228007001</v>
      </c>
      <c r="T24" s="68">
        <v>9.9030593873085397</v>
      </c>
      <c r="U24" s="70">
        <v>-3.68214588308006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219796.66209999999</v>
      </c>
      <c r="E25" s="68">
        <v>260950</v>
      </c>
      <c r="F25" s="69">
        <v>84.229416401609498</v>
      </c>
      <c r="G25" s="68">
        <v>199264.64139999999</v>
      </c>
      <c r="H25" s="69">
        <v>10.3038956413669</v>
      </c>
      <c r="I25" s="68">
        <v>20969.772300000001</v>
      </c>
      <c r="J25" s="69">
        <v>9.5405326448767802</v>
      </c>
      <c r="K25" s="68">
        <v>21435.848300000001</v>
      </c>
      <c r="L25" s="69">
        <v>10.7574771667443</v>
      </c>
      <c r="M25" s="69">
        <v>-2.1742829743762002E-2</v>
      </c>
      <c r="N25" s="68">
        <v>1289381.6599000001</v>
      </c>
      <c r="O25" s="68">
        <v>66165741.5537</v>
      </c>
      <c r="P25" s="68">
        <v>18339</v>
      </c>
      <c r="Q25" s="68">
        <v>17883</v>
      </c>
      <c r="R25" s="69">
        <v>2.5499077336017502</v>
      </c>
      <c r="S25" s="68">
        <v>11.985204324118</v>
      </c>
      <c r="T25" s="68">
        <v>12.0353184868311</v>
      </c>
      <c r="U25" s="70">
        <v>-0.41813357000698997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564359.63170000003</v>
      </c>
      <c r="E26" s="68">
        <v>645617</v>
      </c>
      <c r="F26" s="69">
        <v>87.413998035987305</v>
      </c>
      <c r="G26" s="68">
        <v>550212.14020000002</v>
      </c>
      <c r="H26" s="69">
        <v>2.57127941503752</v>
      </c>
      <c r="I26" s="68">
        <v>119918.89</v>
      </c>
      <c r="J26" s="69">
        <v>21.248665436748698</v>
      </c>
      <c r="K26" s="68">
        <v>109177.11109999999</v>
      </c>
      <c r="L26" s="69">
        <v>19.84273030768</v>
      </c>
      <c r="M26" s="69">
        <v>9.8388561409736994E-2</v>
      </c>
      <c r="N26" s="68">
        <v>3207840.9223000002</v>
      </c>
      <c r="O26" s="68">
        <v>143814468.8283</v>
      </c>
      <c r="P26" s="68">
        <v>42399</v>
      </c>
      <c r="Q26" s="68">
        <v>42985</v>
      </c>
      <c r="R26" s="69">
        <v>-1.3632662556705799</v>
      </c>
      <c r="S26" s="68">
        <v>13.310682603363301</v>
      </c>
      <c r="T26" s="68">
        <v>13.5581009794114</v>
      </c>
      <c r="U26" s="70">
        <v>-1.8587955510682701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255455.09580000001</v>
      </c>
      <c r="E27" s="68">
        <v>265887</v>
      </c>
      <c r="F27" s="69">
        <v>96.076564781279302</v>
      </c>
      <c r="G27" s="68">
        <v>227962.58809999999</v>
      </c>
      <c r="H27" s="69">
        <v>12.060096320691001</v>
      </c>
      <c r="I27" s="68">
        <v>81794.353000000003</v>
      </c>
      <c r="J27" s="69">
        <v>32.019072762611103</v>
      </c>
      <c r="K27" s="68">
        <v>64476.481099999997</v>
      </c>
      <c r="L27" s="69">
        <v>28.283799388922599</v>
      </c>
      <c r="M27" s="69">
        <v>0.26859207581661898</v>
      </c>
      <c r="N27" s="68">
        <v>1364915.4576999999</v>
      </c>
      <c r="O27" s="68">
        <v>60090224.260899998</v>
      </c>
      <c r="P27" s="68">
        <v>34324</v>
      </c>
      <c r="Q27" s="68">
        <v>34907</v>
      </c>
      <c r="R27" s="69">
        <v>-1.67015211848627</v>
      </c>
      <c r="S27" s="68">
        <v>7.4424628772870296</v>
      </c>
      <c r="T27" s="68">
        <v>7.3711855473114296</v>
      </c>
      <c r="U27" s="70">
        <v>0.95771159562149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816798.0649</v>
      </c>
      <c r="E28" s="68">
        <v>1070724</v>
      </c>
      <c r="F28" s="69">
        <v>76.284650843728201</v>
      </c>
      <c r="G28" s="68">
        <v>839968.98899999994</v>
      </c>
      <c r="H28" s="69">
        <v>-2.7585451848151501</v>
      </c>
      <c r="I28" s="68">
        <v>25945.7713</v>
      </c>
      <c r="J28" s="69">
        <v>3.1765221313515899</v>
      </c>
      <c r="K28" s="68">
        <v>15566.509400000001</v>
      </c>
      <c r="L28" s="69">
        <v>1.85322429802227</v>
      </c>
      <c r="M28" s="69">
        <v>0.66676874264438502</v>
      </c>
      <c r="N28" s="68">
        <v>4479118.5963000003</v>
      </c>
      <c r="O28" s="68">
        <v>202185923.35910001</v>
      </c>
      <c r="P28" s="68">
        <v>46833</v>
      </c>
      <c r="Q28" s="68">
        <v>46636</v>
      </c>
      <c r="R28" s="69">
        <v>0.42242044772278198</v>
      </c>
      <c r="S28" s="68">
        <v>17.4406522089125</v>
      </c>
      <c r="T28" s="68">
        <v>17.348211997169599</v>
      </c>
      <c r="U28" s="70">
        <v>0.53002726409343404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579598.18469999998</v>
      </c>
      <c r="E29" s="68">
        <v>711601</v>
      </c>
      <c r="F29" s="69">
        <v>81.449883389708603</v>
      </c>
      <c r="G29" s="68">
        <v>632097.89040000003</v>
      </c>
      <c r="H29" s="69">
        <v>-8.3056290010361309</v>
      </c>
      <c r="I29" s="68">
        <v>92109.733399999997</v>
      </c>
      <c r="J29" s="69">
        <v>15.8919982552526</v>
      </c>
      <c r="K29" s="68">
        <v>95994.635299999994</v>
      </c>
      <c r="L29" s="69">
        <v>15.1866723110329</v>
      </c>
      <c r="M29" s="69">
        <v>-4.0469989680767003E-2</v>
      </c>
      <c r="N29" s="68">
        <v>2983087.2368000001</v>
      </c>
      <c r="O29" s="68">
        <v>143438129.76100001</v>
      </c>
      <c r="P29" s="68">
        <v>96514</v>
      </c>
      <c r="Q29" s="68">
        <v>95753</v>
      </c>
      <c r="R29" s="69">
        <v>0.79475316700259302</v>
      </c>
      <c r="S29" s="68">
        <v>6.0053275659489804</v>
      </c>
      <c r="T29" s="68">
        <v>5.9748698547304002</v>
      </c>
      <c r="U29" s="70">
        <v>0.50717818277358295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1136595.4010000001</v>
      </c>
      <c r="E30" s="68">
        <v>1472002</v>
      </c>
      <c r="F30" s="69">
        <v>77.214256570303604</v>
      </c>
      <c r="G30" s="68">
        <v>1178559.9569000001</v>
      </c>
      <c r="H30" s="69">
        <v>-3.5606636433143701</v>
      </c>
      <c r="I30" s="68">
        <v>171840.04459999999</v>
      </c>
      <c r="J30" s="69">
        <v>15.118840393759401</v>
      </c>
      <c r="K30" s="68">
        <v>178118.18799999999</v>
      </c>
      <c r="L30" s="69">
        <v>15.1132054807385</v>
      </c>
      <c r="M30" s="69">
        <v>-3.5247065280048999E-2</v>
      </c>
      <c r="N30" s="68">
        <v>6574467.7890999997</v>
      </c>
      <c r="O30" s="68">
        <v>269259063.20230001</v>
      </c>
      <c r="P30" s="68">
        <v>70572</v>
      </c>
      <c r="Q30" s="68">
        <v>73602</v>
      </c>
      <c r="R30" s="69">
        <v>-4.1167359582620104</v>
      </c>
      <c r="S30" s="68">
        <v>16.105472439494399</v>
      </c>
      <c r="T30" s="68">
        <v>16.029331190728499</v>
      </c>
      <c r="U30" s="70">
        <v>0.472766316244082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675765.10950000002</v>
      </c>
      <c r="E31" s="68">
        <v>872028</v>
      </c>
      <c r="F31" s="69">
        <v>77.493510472140798</v>
      </c>
      <c r="G31" s="68">
        <v>726272.44279999996</v>
      </c>
      <c r="H31" s="69">
        <v>-6.9543232433931896</v>
      </c>
      <c r="I31" s="68">
        <v>33686.9467</v>
      </c>
      <c r="J31" s="69">
        <v>4.9850082856342004</v>
      </c>
      <c r="K31" s="68">
        <v>25107.95</v>
      </c>
      <c r="L31" s="69">
        <v>3.4570979869759699</v>
      </c>
      <c r="M31" s="69">
        <v>0.341684474439371</v>
      </c>
      <c r="N31" s="68">
        <v>3847713.7102999999</v>
      </c>
      <c r="O31" s="68">
        <v>225702979.62130001</v>
      </c>
      <c r="P31" s="68">
        <v>29302</v>
      </c>
      <c r="Q31" s="68">
        <v>29663</v>
      </c>
      <c r="R31" s="69">
        <v>-1.2170043488521001</v>
      </c>
      <c r="S31" s="68">
        <v>23.062081410825201</v>
      </c>
      <c r="T31" s="68">
        <v>25.142406044567299</v>
      </c>
      <c r="U31" s="70">
        <v>-9.0205415403902496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123008.1259</v>
      </c>
      <c r="E32" s="68">
        <v>151506</v>
      </c>
      <c r="F32" s="69">
        <v>81.190266986126005</v>
      </c>
      <c r="G32" s="68">
        <v>126089.6802</v>
      </c>
      <c r="H32" s="69">
        <v>-2.4439385484300602</v>
      </c>
      <c r="I32" s="68">
        <v>35073.811500000003</v>
      </c>
      <c r="J32" s="69">
        <v>28.513410186017602</v>
      </c>
      <c r="K32" s="68">
        <v>32223.868399999999</v>
      </c>
      <c r="L32" s="69">
        <v>25.556309088013698</v>
      </c>
      <c r="M32" s="69">
        <v>8.8441991651133006E-2</v>
      </c>
      <c r="N32" s="68">
        <v>658971.7219</v>
      </c>
      <c r="O32" s="68">
        <v>34721490.8631</v>
      </c>
      <c r="P32" s="68">
        <v>24926</v>
      </c>
      <c r="Q32" s="68">
        <v>25228</v>
      </c>
      <c r="R32" s="69">
        <v>-1.1970826066275499</v>
      </c>
      <c r="S32" s="68">
        <v>4.9349324360105902</v>
      </c>
      <c r="T32" s="68">
        <v>4.9826505351197099</v>
      </c>
      <c r="U32" s="70">
        <v>-0.96694533770945801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71"/>
      <c r="E33" s="71"/>
      <c r="F33" s="71"/>
      <c r="G33" s="68">
        <v>155.19839999999999</v>
      </c>
      <c r="H33" s="71"/>
      <c r="I33" s="71"/>
      <c r="J33" s="71"/>
      <c r="K33" s="68">
        <v>33.0413</v>
      </c>
      <c r="L33" s="69">
        <v>21.289716904298</v>
      </c>
      <c r="M33" s="71"/>
      <c r="N33" s="71"/>
      <c r="O33" s="68">
        <v>4861.8397999999997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130629.863</v>
      </c>
      <c r="E35" s="68">
        <v>152755</v>
      </c>
      <c r="F35" s="69">
        <v>85.515932702693902</v>
      </c>
      <c r="G35" s="68">
        <v>152363.4424</v>
      </c>
      <c r="H35" s="69">
        <v>-14.2643005813316</v>
      </c>
      <c r="I35" s="68">
        <v>21371.0635</v>
      </c>
      <c r="J35" s="69">
        <v>16.360013712943999</v>
      </c>
      <c r="K35" s="68">
        <v>17303.963299999999</v>
      </c>
      <c r="L35" s="69">
        <v>11.3570309435329</v>
      </c>
      <c r="M35" s="69">
        <v>0.23503865152094999</v>
      </c>
      <c r="N35" s="68">
        <v>743433.83750000002</v>
      </c>
      <c r="O35" s="68">
        <v>36774315.987899996</v>
      </c>
      <c r="P35" s="68">
        <v>10115</v>
      </c>
      <c r="Q35" s="68">
        <v>10203</v>
      </c>
      <c r="R35" s="69">
        <v>-0.86249142409095003</v>
      </c>
      <c r="S35" s="68">
        <v>12.9144698961938</v>
      </c>
      <c r="T35" s="68">
        <v>12.7535913652847</v>
      </c>
      <c r="U35" s="70">
        <v>1.2457230703404001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460333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413610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336490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202235.81330000001</v>
      </c>
      <c r="E39" s="68">
        <v>319342</v>
      </c>
      <c r="F39" s="69">
        <v>63.3289117309969</v>
      </c>
      <c r="G39" s="68">
        <v>316502.76919999998</v>
      </c>
      <c r="H39" s="69">
        <v>-36.102987720715298</v>
      </c>
      <c r="I39" s="68">
        <v>11018.2192</v>
      </c>
      <c r="J39" s="69">
        <v>5.4482037677745003</v>
      </c>
      <c r="K39" s="68">
        <v>16357.497100000001</v>
      </c>
      <c r="L39" s="69">
        <v>5.1682003103308096</v>
      </c>
      <c r="M39" s="69">
        <v>-0.32641166722261</v>
      </c>
      <c r="N39" s="68">
        <v>1402776.3373</v>
      </c>
      <c r="O39" s="68">
        <v>61920795.221900001</v>
      </c>
      <c r="P39" s="68">
        <v>343</v>
      </c>
      <c r="Q39" s="68">
        <v>343</v>
      </c>
      <c r="R39" s="69">
        <v>0</v>
      </c>
      <c r="S39" s="68">
        <v>589.60878513119496</v>
      </c>
      <c r="T39" s="68">
        <v>696.48900145772598</v>
      </c>
      <c r="U39" s="70">
        <v>-18.1273106883488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363902.32909999997</v>
      </c>
      <c r="E40" s="68">
        <v>350454</v>
      </c>
      <c r="F40" s="69">
        <v>103.83740208415399</v>
      </c>
      <c r="G40" s="68">
        <v>363708.7353</v>
      </c>
      <c r="H40" s="69">
        <v>5.3227701512415002E-2</v>
      </c>
      <c r="I40" s="68">
        <v>20266.4496</v>
      </c>
      <c r="J40" s="69">
        <v>5.5692002989161402</v>
      </c>
      <c r="K40" s="68">
        <v>21570.286899999999</v>
      </c>
      <c r="L40" s="69">
        <v>5.9306485675160001</v>
      </c>
      <c r="M40" s="69">
        <v>-6.0445987855636998E-2</v>
      </c>
      <c r="N40" s="68">
        <v>2813968.93</v>
      </c>
      <c r="O40" s="68">
        <v>123714364.39910001</v>
      </c>
      <c r="P40" s="68">
        <v>1977</v>
      </c>
      <c r="Q40" s="68">
        <v>2134</v>
      </c>
      <c r="R40" s="69">
        <v>-7.3570759137769501</v>
      </c>
      <c r="S40" s="68">
        <v>184.067945928174</v>
      </c>
      <c r="T40" s="68">
        <v>208.008439784442</v>
      </c>
      <c r="U40" s="70">
        <v>-13.0063350984588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145018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70509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18359.382699999998</v>
      </c>
      <c r="E44" s="73">
        <v>0</v>
      </c>
      <c r="F44" s="74"/>
      <c r="G44" s="73">
        <v>32270.971300000001</v>
      </c>
      <c r="H44" s="75">
        <v>-43.108676434539198</v>
      </c>
      <c r="I44" s="73">
        <v>2872.2444</v>
      </c>
      <c r="J44" s="75">
        <v>15.644558681158699</v>
      </c>
      <c r="K44" s="73">
        <v>3863.7372</v>
      </c>
      <c r="L44" s="75">
        <v>11.972794881448101</v>
      </c>
      <c r="M44" s="75">
        <v>-0.25661496853357402</v>
      </c>
      <c r="N44" s="73">
        <v>135945.0356</v>
      </c>
      <c r="O44" s="73">
        <v>7679349.2273000004</v>
      </c>
      <c r="P44" s="73">
        <v>28</v>
      </c>
      <c r="Q44" s="73">
        <v>32</v>
      </c>
      <c r="R44" s="75">
        <v>-12.5</v>
      </c>
      <c r="S44" s="73">
        <v>655.69223928571398</v>
      </c>
      <c r="T44" s="73">
        <v>840.73813125000004</v>
      </c>
      <c r="U44" s="76">
        <v>-28.221455261673899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56148</v>
      </c>
      <c r="D2" s="32">
        <v>532517.93142051296</v>
      </c>
      <c r="E2" s="32">
        <v>400735.54676837602</v>
      </c>
      <c r="F2" s="32">
        <v>131782.384652137</v>
      </c>
      <c r="G2" s="32">
        <v>400735.54676837602</v>
      </c>
      <c r="H2" s="32">
        <v>0.247470323300855</v>
      </c>
    </row>
    <row r="3" spans="1:8" ht="14.25" x14ac:dyDescent="0.2">
      <c r="A3" s="32">
        <v>2</v>
      </c>
      <c r="B3" s="33">
        <v>13</v>
      </c>
      <c r="C3" s="32">
        <v>10693.18</v>
      </c>
      <c r="D3" s="32">
        <v>98941.074469253494</v>
      </c>
      <c r="E3" s="32">
        <v>76261.504862128393</v>
      </c>
      <c r="F3" s="32">
        <v>22679.569607124999</v>
      </c>
      <c r="G3" s="32">
        <v>76261.504862128393</v>
      </c>
      <c r="H3" s="32">
        <v>0.22922299690785</v>
      </c>
    </row>
    <row r="4" spans="1:8" ht="14.25" x14ac:dyDescent="0.2">
      <c r="A4" s="32">
        <v>3</v>
      </c>
      <c r="B4" s="33">
        <v>14</v>
      </c>
      <c r="C4" s="32">
        <v>120303</v>
      </c>
      <c r="D4" s="32">
        <v>156719.44085897401</v>
      </c>
      <c r="E4" s="32">
        <v>115498.08728547</v>
      </c>
      <c r="F4" s="32">
        <v>41221.353573504297</v>
      </c>
      <c r="G4" s="32">
        <v>115498.08728547</v>
      </c>
      <c r="H4" s="32">
        <v>0.26302642063786902</v>
      </c>
    </row>
    <row r="5" spans="1:8" ht="14.25" x14ac:dyDescent="0.2">
      <c r="A5" s="32">
        <v>4</v>
      </c>
      <c r="B5" s="33">
        <v>15</v>
      </c>
      <c r="C5" s="32">
        <v>3456</v>
      </c>
      <c r="D5" s="32">
        <v>45886.970943589702</v>
      </c>
      <c r="E5" s="32">
        <v>36569.716031623902</v>
      </c>
      <c r="F5" s="32">
        <v>9317.2549119658106</v>
      </c>
      <c r="G5" s="32">
        <v>36569.716031623902</v>
      </c>
      <c r="H5" s="32">
        <v>0.20304793976093599</v>
      </c>
    </row>
    <row r="6" spans="1:8" ht="14.25" x14ac:dyDescent="0.2">
      <c r="A6" s="32">
        <v>5</v>
      </c>
      <c r="B6" s="33">
        <v>16</v>
      </c>
      <c r="C6" s="32">
        <v>2751</v>
      </c>
      <c r="D6" s="32">
        <v>129400.768960684</v>
      </c>
      <c r="E6" s="32">
        <v>108688.617484615</v>
      </c>
      <c r="F6" s="32">
        <v>20712.1514760684</v>
      </c>
      <c r="G6" s="32">
        <v>108688.617484615</v>
      </c>
      <c r="H6" s="32">
        <v>0.160062043235318</v>
      </c>
    </row>
    <row r="7" spans="1:8" ht="14.25" x14ac:dyDescent="0.2">
      <c r="A7" s="32">
        <v>6</v>
      </c>
      <c r="B7" s="33">
        <v>17</v>
      </c>
      <c r="C7" s="32">
        <v>17684</v>
      </c>
      <c r="D7" s="32">
        <v>258778.50975641</v>
      </c>
      <c r="E7" s="32">
        <v>185617.89993247899</v>
      </c>
      <c r="F7" s="32">
        <v>73160.609823931605</v>
      </c>
      <c r="G7" s="32">
        <v>185617.89993247899</v>
      </c>
      <c r="H7" s="32">
        <v>0.282715167858406</v>
      </c>
    </row>
    <row r="8" spans="1:8" ht="14.25" x14ac:dyDescent="0.2">
      <c r="A8" s="32">
        <v>7</v>
      </c>
      <c r="B8" s="33">
        <v>18</v>
      </c>
      <c r="C8" s="32">
        <v>46257</v>
      </c>
      <c r="D8" s="32">
        <v>124497.728911111</v>
      </c>
      <c r="E8" s="32">
        <v>111336.272332479</v>
      </c>
      <c r="F8" s="32">
        <v>13161.4565786325</v>
      </c>
      <c r="G8" s="32">
        <v>111336.272332479</v>
      </c>
      <c r="H8" s="32">
        <v>0.10571643911697</v>
      </c>
    </row>
    <row r="9" spans="1:8" ht="14.25" x14ac:dyDescent="0.2">
      <c r="A9" s="32">
        <v>8</v>
      </c>
      <c r="B9" s="33">
        <v>19</v>
      </c>
      <c r="C9" s="32">
        <v>12513</v>
      </c>
      <c r="D9" s="32">
        <v>84150.830500854703</v>
      </c>
      <c r="E9" s="32">
        <v>62116.064725641001</v>
      </c>
      <c r="F9" s="32">
        <v>22034.765775213698</v>
      </c>
      <c r="G9" s="32">
        <v>62116.064725641001</v>
      </c>
      <c r="H9" s="32">
        <v>0.26184846476339702</v>
      </c>
    </row>
    <row r="10" spans="1:8" ht="14.25" x14ac:dyDescent="0.2">
      <c r="A10" s="32">
        <v>9</v>
      </c>
      <c r="B10" s="33">
        <v>21</v>
      </c>
      <c r="C10" s="32">
        <v>194488</v>
      </c>
      <c r="D10" s="32">
        <v>830384.24919999996</v>
      </c>
      <c r="E10" s="32">
        <v>754747.23629999999</v>
      </c>
      <c r="F10" s="32">
        <v>75637.012900000002</v>
      </c>
      <c r="G10" s="32">
        <v>754747.23629999999</v>
      </c>
      <c r="H10" s="32">
        <v>9.1086762511294495E-2</v>
      </c>
    </row>
    <row r="11" spans="1:8" ht="14.25" x14ac:dyDescent="0.2">
      <c r="A11" s="32">
        <v>10</v>
      </c>
      <c r="B11" s="33">
        <v>22</v>
      </c>
      <c r="C11" s="32">
        <v>32079.894</v>
      </c>
      <c r="D11" s="32">
        <v>463733.02275042702</v>
      </c>
      <c r="E11" s="32">
        <v>407737.744064103</v>
      </c>
      <c r="F11" s="32">
        <v>55995.278686324797</v>
      </c>
      <c r="G11" s="32">
        <v>407737.744064103</v>
      </c>
      <c r="H11" s="32">
        <v>0.12074895670404</v>
      </c>
    </row>
    <row r="12" spans="1:8" ht="14.25" x14ac:dyDescent="0.2">
      <c r="A12" s="32">
        <v>11</v>
      </c>
      <c r="B12" s="33">
        <v>23</v>
      </c>
      <c r="C12" s="32">
        <v>240352.783</v>
      </c>
      <c r="D12" s="32">
        <v>1732494.79023162</v>
      </c>
      <c r="E12" s="32">
        <v>1425602.5223743599</v>
      </c>
      <c r="F12" s="32">
        <v>306892.26785726502</v>
      </c>
      <c r="G12" s="32">
        <v>1425602.5223743599</v>
      </c>
      <c r="H12" s="32">
        <v>0.17713892681676399</v>
      </c>
    </row>
    <row r="13" spans="1:8" ht="14.25" x14ac:dyDescent="0.2">
      <c r="A13" s="32">
        <v>12</v>
      </c>
      <c r="B13" s="33">
        <v>24</v>
      </c>
      <c r="C13" s="32">
        <v>13364.226000000001</v>
      </c>
      <c r="D13" s="32">
        <v>370740.00778888899</v>
      </c>
      <c r="E13" s="32">
        <v>317029.06123504299</v>
      </c>
      <c r="F13" s="32">
        <v>53710.946553846203</v>
      </c>
      <c r="G13" s="32">
        <v>317029.06123504299</v>
      </c>
      <c r="H13" s="32">
        <v>0.14487496743116801</v>
      </c>
    </row>
    <row r="14" spans="1:8" ht="14.25" x14ac:dyDescent="0.2">
      <c r="A14" s="32">
        <v>13</v>
      </c>
      <c r="B14" s="33">
        <v>25</v>
      </c>
      <c r="C14" s="32">
        <v>73524</v>
      </c>
      <c r="D14" s="32">
        <v>748744.95409999997</v>
      </c>
      <c r="E14" s="32">
        <v>667300.24549999996</v>
      </c>
      <c r="F14" s="32">
        <v>81444.708599999998</v>
      </c>
      <c r="G14" s="32">
        <v>667300.24549999996</v>
      </c>
      <c r="H14" s="32">
        <v>0.108774968237212</v>
      </c>
    </row>
    <row r="15" spans="1:8" ht="14.25" x14ac:dyDescent="0.2">
      <c r="A15" s="32">
        <v>14</v>
      </c>
      <c r="B15" s="33">
        <v>26</v>
      </c>
      <c r="C15" s="32">
        <v>53180</v>
      </c>
      <c r="D15" s="32">
        <v>310896.12997615902</v>
      </c>
      <c r="E15" s="32">
        <v>261245.09308211901</v>
      </c>
      <c r="F15" s="32">
        <v>49651.036894039797</v>
      </c>
      <c r="G15" s="32">
        <v>261245.09308211901</v>
      </c>
      <c r="H15" s="32">
        <v>0.15970297506709799</v>
      </c>
    </row>
    <row r="16" spans="1:8" ht="14.25" x14ac:dyDescent="0.2">
      <c r="A16" s="32">
        <v>15</v>
      </c>
      <c r="B16" s="33">
        <v>27</v>
      </c>
      <c r="C16" s="32">
        <v>186579.527</v>
      </c>
      <c r="D16" s="32">
        <v>1241747.19916667</v>
      </c>
      <c r="E16" s="32">
        <v>1083674.0595</v>
      </c>
      <c r="F16" s="32">
        <v>158073.139666667</v>
      </c>
      <c r="G16" s="32">
        <v>1083674.0595</v>
      </c>
      <c r="H16" s="32">
        <v>0.12729897017102099</v>
      </c>
    </row>
    <row r="17" spans="1:8" ht="14.25" x14ac:dyDescent="0.2">
      <c r="A17" s="32">
        <v>16</v>
      </c>
      <c r="B17" s="33">
        <v>29</v>
      </c>
      <c r="C17" s="32">
        <v>191857</v>
      </c>
      <c r="D17" s="32">
        <v>2418697.6698743599</v>
      </c>
      <c r="E17" s="32">
        <v>2282127.4498914499</v>
      </c>
      <c r="F17" s="32">
        <v>136570.21998290601</v>
      </c>
      <c r="G17" s="32">
        <v>2282127.4498914499</v>
      </c>
      <c r="H17" s="32">
        <v>5.6464361662034501E-2</v>
      </c>
    </row>
    <row r="18" spans="1:8" ht="14.25" x14ac:dyDescent="0.2">
      <c r="A18" s="32">
        <v>17</v>
      </c>
      <c r="B18" s="33">
        <v>31</v>
      </c>
      <c r="C18" s="32">
        <v>33892.521999999997</v>
      </c>
      <c r="D18" s="32">
        <v>267848.897791347</v>
      </c>
      <c r="E18" s="32">
        <v>214353.98480897499</v>
      </c>
      <c r="F18" s="32">
        <v>53494.912982371701</v>
      </c>
      <c r="G18" s="32">
        <v>214353.98480897499</v>
      </c>
      <c r="H18" s="32">
        <v>0.19972048951287399</v>
      </c>
    </row>
    <row r="19" spans="1:8" ht="14.25" x14ac:dyDescent="0.2">
      <c r="A19" s="32">
        <v>18</v>
      </c>
      <c r="B19" s="33">
        <v>32</v>
      </c>
      <c r="C19" s="32">
        <v>13218.359</v>
      </c>
      <c r="D19" s="32">
        <v>219796.668661584</v>
      </c>
      <c r="E19" s="32">
        <v>198826.88796978499</v>
      </c>
      <c r="F19" s="32">
        <v>20969.7806917985</v>
      </c>
      <c r="G19" s="32">
        <v>198826.88796978499</v>
      </c>
      <c r="H19" s="32">
        <v>9.5405361780460995E-2</v>
      </c>
    </row>
    <row r="20" spans="1:8" ht="14.25" x14ac:dyDescent="0.2">
      <c r="A20" s="32">
        <v>19</v>
      </c>
      <c r="B20" s="33">
        <v>33</v>
      </c>
      <c r="C20" s="32">
        <v>51449.582999999999</v>
      </c>
      <c r="D20" s="32">
        <v>564359.62994087394</v>
      </c>
      <c r="E20" s="32">
        <v>444440.72484523099</v>
      </c>
      <c r="F20" s="32">
        <v>119918.905095644</v>
      </c>
      <c r="G20" s="32">
        <v>444440.72484523099</v>
      </c>
      <c r="H20" s="32">
        <v>0.212486681778084</v>
      </c>
    </row>
    <row r="21" spans="1:8" ht="14.25" x14ac:dyDescent="0.2">
      <c r="A21" s="32">
        <v>20</v>
      </c>
      <c r="B21" s="33">
        <v>34</v>
      </c>
      <c r="C21" s="32">
        <v>51401.811000000002</v>
      </c>
      <c r="D21" s="32">
        <v>255455.04377233901</v>
      </c>
      <c r="E21" s="32">
        <v>173660.75183633299</v>
      </c>
      <c r="F21" s="32">
        <v>81794.291936006499</v>
      </c>
      <c r="G21" s="32">
        <v>173660.75183633299</v>
      </c>
      <c r="H21" s="32">
        <v>0.320190553798191</v>
      </c>
    </row>
    <row r="22" spans="1:8" ht="14.25" x14ac:dyDescent="0.2">
      <c r="A22" s="32">
        <v>21</v>
      </c>
      <c r="B22" s="33">
        <v>35</v>
      </c>
      <c r="C22" s="32">
        <v>36054.175000000003</v>
      </c>
      <c r="D22" s="32">
        <v>816798.06487345102</v>
      </c>
      <c r="E22" s="32">
        <v>790852.27709203504</v>
      </c>
      <c r="F22" s="32">
        <v>25945.7877814159</v>
      </c>
      <c r="G22" s="32">
        <v>790852.27709203504</v>
      </c>
      <c r="H22" s="32">
        <v>3.1765241492627397E-2</v>
      </c>
    </row>
    <row r="23" spans="1:8" ht="14.25" x14ac:dyDescent="0.2">
      <c r="A23" s="32">
        <v>22</v>
      </c>
      <c r="B23" s="33">
        <v>36</v>
      </c>
      <c r="C23" s="32">
        <v>139503.921</v>
      </c>
      <c r="D23" s="32">
        <v>579598.18324778799</v>
      </c>
      <c r="E23" s="32">
        <v>487488.46288794902</v>
      </c>
      <c r="F23" s="32">
        <v>92109.720359838699</v>
      </c>
      <c r="G23" s="32">
        <v>487488.46288794902</v>
      </c>
      <c r="H23" s="32">
        <v>0.15891996045208501</v>
      </c>
    </row>
    <row r="24" spans="1:8" ht="14.25" x14ac:dyDescent="0.2">
      <c r="A24" s="32">
        <v>23</v>
      </c>
      <c r="B24" s="33">
        <v>37</v>
      </c>
      <c r="C24" s="32">
        <v>131243.30100000001</v>
      </c>
      <c r="D24" s="32">
        <v>1136595.4167247801</v>
      </c>
      <c r="E24" s="32">
        <v>964755.33661865804</v>
      </c>
      <c r="F24" s="32">
        <v>171840.08010612099</v>
      </c>
      <c r="G24" s="32">
        <v>964755.33661865804</v>
      </c>
      <c r="H24" s="32">
        <v>0.15118843308492</v>
      </c>
    </row>
    <row r="25" spans="1:8" ht="14.25" x14ac:dyDescent="0.2">
      <c r="A25" s="32">
        <v>24</v>
      </c>
      <c r="B25" s="33">
        <v>38</v>
      </c>
      <c r="C25" s="32">
        <v>139876.19500000001</v>
      </c>
      <c r="D25" s="32">
        <v>675765.07287522103</v>
      </c>
      <c r="E25" s="32">
        <v>642078.17481769901</v>
      </c>
      <c r="F25" s="32">
        <v>33686.898057522099</v>
      </c>
      <c r="G25" s="32">
        <v>642078.17481769901</v>
      </c>
      <c r="H25" s="32">
        <v>4.9850013576748398E-2</v>
      </c>
    </row>
    <row r="26" spans="1:8" ht="14.25" x14ac:dyDescent="0.2">
      <c r="A26" s="32">
        <v>25</v>
      </c>
      <c r="B26" s="33">
        <v>39</v>
      </c>
      <c r="C26" s="32">
        <v>80327.33</v>
      </c>
      <c r="D26" s="32">
        <v>123008.082679759</v>
      </c>
      <c r="E26" s="32">
        <v>87934.300450073002</v>
      </c>
      <c r="F26" s="32">
        <v>35073.782229686498</v>
      </c>
      <c r="G26" s="32">
        <v>87934.300450073002</v>
      </c>
      <c r="H26" s="32">
        <v>0.28513396409078201</v>
      </c>
    </row>
    <row r="27" spans="1:8" ht="14.25" x14ac:dyDescent="0.2">
      <c r="A27" s="32">
        <v>26</v>
      </c>
      <c r="B27" s="33">
        <v>42</v>
      </c>
      <c r="C27" s="32">
        <v>7705.0889999999999</v>
      </c>
      <c r="D27" s="32">
        <v>130629.86289999999</v>
      </c>
      <c r="E27" s="32">
        <v>109258.80220000001</v>
      </c>
      <c r="F27" s="32">
        <v>21371.060700000002</v>
      </c>
      <c r="G27" s="32">
        <v>109258.80220000001</v>
      </c>
      <c r="H27" s="32">
        <v>0.163600115820071</v>
      </c>
    </row>
    <row r="28" spans="1:8" ht="14.25" x14ac:dyDescent="0.2">
      <c r="A28" s="32">
        <v>27</v>
      </c>
      <c r="B28" s="33">
        <v>75</v>
      </c>
      <c r="C28" s="32">
        <v>335</v>
      </c>
      <c r="D28" s="32">
        <v>202235.811965812</v>
      </c>
      <c r="E28" s="32">
        <v>191217.59145299101</v>
      </c>
      <c r="F28" s="32">
        <v>11018.220512820501</v>
      </c>
      <c r="G28" s="32">
        <v>191217.59145299101</v>
      </c>
      <c r="H28" s="32">
        <v>5.4482044528706697E-2</v>
      </c>
    </row>
    <row r="29" spans="1:8" ht="14.25" x14ac:dyDescent="0.2">
      <c r="A29" s="32">
        <v>28</v>
      </c>
      <c r="B29" s="33">
        <v>76</v>
      </c>
      <c r="C29" s="32">
        <v>1995</v>
      </c>
      <c r="D29" s="32">
        <v>363902.32169059798</v>
      </c>
      <c r="E29" s="32">
        <v>343635.878995726</v>
      </c>
      <c r="F29" s="32">
        <v>20266.442694871799</v>
      </c>
      <c r="G29" s="32">
        <v>343635.878995726</v>
      </c>
      <c r="H29" s="32">
        <v>5.5691985147879798E-2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18359.3828000908</v>
      </c>
      <c r="E30" s="32">
        <v>15487.138340518901</v>
      </c>
      <c r="F30" s="32">
        <v>2872.2444595718898</v>
      </c>
      <c r="G30" s="32">
        <v>15487.138340518901</v>
      </c>
      <c r="H30" s="32">
        <v>0.15644558920345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2014-08-06T00:30:04Z</dcterms:modified>
</cp:coreProperties>
</file>