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<sst xmlns="http://schemas.openxmlformats.org/spreadsheetml/2006/main" count="116" uniqueCount="73">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</sst>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3" sqref="M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16605518.434699999</v>
      </c>
      <c r="F3" s="25">
        <f>RA!I7</f>
        <v>1594740.9036999999</v>
      </c>
      <c r="G3" s="16">
        <f>E3-F3</f>
        <v>15010777.530999999</v>
      </c>
      <c r="H3" s="27">
        <f>RA!J7</f>
        <v>9.6036803064668099</v>
      </c>
      <c r="I3" s="20">
        <f>SUM(I4:I40)</f>
        <v>16605522.486823818</v>
      </c>
      <c r="J3" s="21">
        <f>SUM(J4:J40)</f>
        <v>15010777.36360277</v>
      </c>
      <c r="K3" s="22">
        <f>E3-I3</f>
        <v>-4.0521238185465336</v>
      </c>
      <c r="L3" s="22">
        <f>G3-J3</f>
        <v>0.16739722900092602</v>
      </c>
    </row>
    <row r="4" spans="1:13" x14ac:dyDescent="0.15">
      <c r="A4" s="41">
        <f>RA!A8</f>
        <v>41858</v>
      </c>
      <c r="B4" s="12">
        <v>12</v>
      </c>
      <c r="C4" s="38" t="s">
        <v>6</v>
      </c>
      <c r="D4" s="38"/>
      <c r="E4" s="15">
        <f>VLOOKUP(C4,RA!B8:D39,3,0)</f>
        <v>548362.41119999997</v>
      </c>
      <c r="F4" s="25">
        <f>VLOOKUP(C4,RA!B8:I43,8,0)</f>
        <v>131256.16020000001</v>
      </c>
      <c r="G4" s="16">
        <f t="shared" ref="G4:G40" si="0">E4-F4</f>
        <v>417106.25099999993</v>
      </c>
      <c r="H4" s="27">
        <f>RA!J8</f>
        <v>23.9360243370379</v>
      </c>
      <c r="I4" s="20">
        <f>VLOOKUP(B4,RMS!B:D,3,FALSE)</f>
        <v>548362.91769316199</v>
      </c>
      <c r="J4" s="21">
        <f>VLOOKUP(B4,RMS!B:E,4,FALSE)</f>
        <v>417106.25776581198</v>
      </c>
      <c r="K4" s="22">
        <f t="shared" ref="K4:K40" si="1">E4-I4</f>
        <v>-0.50649316201452166</v>
      </c>
      <c r="L4" s="22">
        <f t="shared" ref="L4:L40" si="2">G4-J4</f>
        <v>-6.7658120533451438E-3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102731.6789</v>
      </c>
      <c r="F5" s="25">
        <f>VLOOKUP(C5,RA!B9:I44,8,0)</f>
        <v>21605.147099999998</v>
      </c>
      <c r="G5" s="16">
        <f t="shared" si="0"/>
        <v>81126.531799999997</v>
      </c>
      <c r="H5" s="27">
        <f>RA!J9</f>
        <v>21.030657078067101</v>
      </c>
      <c r="I5" s="20">
        <f>VLOOKUP(B5,RMS!B:D,3,FALSE)</f>
        <v>102731.71106016899</v>
      </c>
      <c r="J5" s="21">
        <f>VLOOKUP(B5,RMS!B:E,4,FALSE)</f>
        <v>81126.539041055905</v>
      </c>
      <c r="K5" s="22">
        <f t="shared" si="1"/>
        <v>-3.2160168993868865E-2</v>
      </c>
      <c r="L5" s="22">
        <f t="shared" si="2"/>
        <v>-7.2410559077979997E-3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154075.42069999999</v>
      </c>
      <c r="F6" s="25">
        <f>VLOOKUP(C6,RA!B10:I45,8,0)</f>
        <v>41065.109700000001</v>
      </c>
      <c r="G6" s="16">
        <f t="shared" si="0"/>
        <v>113010.31099999999</v>
      </c>
      <c r="H6" s="27">
        <f>RA!J10</f>
        <v>26.652602675645301</v>
      </c>
      <c r="I6" s="20">
        <f>VLOOKUP(B6,RMS!B:D,3,FALSE)</f>
        <v>154077.587474359</v>
      </c>
      <c r="J6" s="21">
        <f>VLOOKUP(B6,RMS!B:E,4,FALSE)</f>
        <v>113010.31110000001</v>
      </c>
      <c r="K6" s="22">
        <f t="shared" si="1"/>
        <v>-2.1667743590078317</v>
      </c>
      <c r="L6" s="22">
        <f t="shared" si="2"/>
        <v>-1.0000001930166036E-4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46777.199000000001</v>
      </c>
      <c r="F7" s="25">
        <f>VLOOKUP(C7,RA!B11:I46,8,0)</f>
        <v>10651.5599</v>
      </c>
      <c r="G7" s="16">
        <f t="shared" si="0"/>
        <v>36125.6391</v>
      </c>
      <c r="H7" s="27">
        <f>RA!J11</f>
        <v>22.7708373474863</v>
      </c>
      <c r="I7" s="20">
        <f>VLOOKUP(B7,RMS!B:D,3,FALSE)</f>
        <v>46777.227535042701</v>
      </c>
      <c r="J7" s="21">
        <f>VLOOKUP(B7,RMS!B:E,4,FALSE)</f>
        <v>36125.639194871801</v>
      </c>
      <c r="K7" s="22">
        <f t="shared" si="1"/>
        <v>-2.853504270024132E-2</v>
      </c>
      <c r="L7" s="22">
        <f t="shared" si="2"/>
        <v>-9.4871800683904439E-5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127963.2576</v>
      </c>
      <c r="F8" s="25">
        <f>VLOOKUP(C8,RA!B12:I47,8,0)</f>
        <v>20102.766599999999</v>
      </c>
      <c r="G8" s="16">
        <f t="shared" si="0"/>
        <v>107860.49099999999</v>
      </c>
      <c r="H8" s="27">
        <f>RA!J12</f>
        <v>15.709795903164</v>
      </c>
      <c r="I8" s="20">
        <f>VLOOKUP(B8,RMS!B:D,3,FALSE)</f>
        <v>127963.257394017</v>
      </c>
      <c r="J8" s="21">
        <f>VLOOKUP(B8,RMS!B:E,4,FALSE)</f>
        <v>107860.489989744</v>
      </c>
      <c r="K8" s="22">
        <f t="shared" si="1"/>
        <v>2.0598300034180284E-4</v>
      </c>
      <c r="L8" s="22">
        <f t="shared" si="2"/>
        <v>1.0102559899678454E-3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259880.3345</v>
      </c>
      <c r="F9" s="25">
        <f>VLOOKUP(C9,RA!B13:I48,8,0)</f>
        <v>60838.676899999999</v>
      </c>
      <c r="G9" s="16">
        <f t="shared" si="0"/>
        <v>199041.65760000001</v>
      </c>
      <c r="H9" s="27">
        <f>RA!J13</f>
        <v>23.410265735208998</v>
      </c>
      <c r="I9" s="20">
        <f>VLOOKUP(B9,RMS!B:D,3,FALSE)</f>
        <v>259880.48818546999</v>
      </c>
      <c r="J9" s="21">
        <f>VLOOKUP(B9,RMS!B:E,4,FALSE)</f>
        <v>199041.65730256401</v>
      </c>
      <c r="K9" s="22">
        <f t="shared" si="1"/>
        <v>-0.15368546999525279</v>
      </c>
      <c r="L9" s="22">
        <f t="shared" si="2"/>
        <v>2.9743599588982761E-4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157364.2403</v>
      </c>
      <c r="F10" s="25">
        <f>VLOOKUP(C10,RA!B14:I49,8,0)</f>
        <v>-3835.9969999999998</v>
      </c>
      <c r="G10" s="16">
        <f t="shared" si="0"/>
        <v>161200.23730000001</v>
      </c>
      <c r="H10" s="27">
        <f>RA!J14</f>
        <v>-2.4376548272257001</v>
      </c>
      <c r="I10" s="20">
        <f>VLOOKUP(B10,RMS!B:D,3,FALSE)</f>
        <v>157364.27607777799</v>
      </c>
      <c r="J10" s="21">
        <f>VLOOKUP(B10,RMS!B:E,4,FALSE)</f>
        <v>161200.233694872</v>
      </c>
      <c r="K10" s="22">
        <f t="shared" si="1"/>
        <v>-3.5777777986368164E-2</v>
      </c>
      <c r="L10" s="22">
        <f t="shared" si="2"/>
        <v>3.6051280039828271E-3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89726.522599999997</v>
      </c>
      <c r="F11" s="25">
        <f>VLOOKUP(C11,RA!B15:I50,8,0)</f>
        <v>11225.352999999999</v>
      </c>
      <c r="G11" s="16">
        <f t="shared" si="0"/>
        <v>78501.169599999994</v>
      </c>
      <c r="H11" s="27">
        <f>RA!J15</f>
        <v>12.5106297165249</v>
      </c>
      <c r="I11" s="20">
        <f>VLOOKUP(B11,RMS!B:D,3,FALSE)</f>
        <v>89726.587192307707</v>
      </c>
      <c r="J11" s="21">
        <f>VLOOKUP(B11,RMS!B:E,4,FALSE)</f>
        <v>78501.169701709397</v>
      </c>
      <c r="K11" s="22">
        <f t="shared" si="1"/>
        <v>-6.4592307709972374E-2</v>
      </c>
      <c r="L11" s="22">
        <f t="shared" si="2"/>
        <v>-1.0170940367970616E-4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868150.91119999997</v>
      </c>
      <c r="F12" s="25">
        <f>VLOOKUP(C12,RA!B16:I51,8,0)</f>
        <v>7298.2331000000004</v>
      </c>
      <c r="G12" s="16">
        <f t="shared" si="0"/>
        <v>860852.67810000002</v>
      </c>
      <c r="H12" s="27">
        <f>RA!J16</f>
        <v>0.84066410641809197</v>
      </c>
      <c r="I12" s="20">
        <f>VLOOKUP(B12,RMS!B:D,3,FALSE)</f>
        <v>868150.74560000002</v>
      </c>
      <c r="J12" s="21">
        <f>VLOOKUP(B12,RMS!B:E,4,FALSE)</f>
        <v>860852.67810000002</v>
      </c>
      <c r="K12" s="22">
        <f t="shared" si="1"/>
        <v>0.16559999994933605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455237.00020000001</v>
      </c>
      <c r="F13" s="25">
        <f>VLOOKUP(C13,RA!B17:I52,8,0)</f>
        <v>50755.978600000002</v>
      </c>
      <c r="G13" s="16">
        <f t="shared" si="0"/>
        <v>404481.02159999998</v>
      </c>
      <c r="H13" s="27">
        <f>RA!J17</f>
        <v>11.149352661954399</v>
      </c>
      <c r="I13" s="20">
        <f>VLOOKUP(B13,RMS!B:D,3,FALSE)</f>
        <v>455237.08471623901</v>
      </c>
      <c r="J13" s="21">
        <f>VLOOKUP(B13,RMS!B:E,4,FALSE)</f>
        <v>404481.02153162402</v>
      </c>
      <c r="K13" s="22">
        <f t="shared" si="1"/>
        <v>-8.4516239003278315E-2</v>
      </c>
      <c r="L13" s="22">
        <f t="shared" si="2"/>
        <v>6.8375957198441029E-5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1886044.6536000001</v>
      </c>
      <c r="F14" s="25">
        <f>VLOOKUP(C14,RA!B18:I53,8,0)</f>
        <v>304484.06819999998</v>
      </c>
      <c r="G14" s="16">
        <f t="shared" si="0"/>
        <v>1581560.5854000002</v>
      </c>
      <c r="H14" s="27">
        <f>RA!J18</f>
        <v>16.144054045529298</v>
      </c>
      <c r="I14" s="20">
        <f>VLOOKUP(B14,RMS!B:D,3,FALSE)</f>
        <v>1886045.02307009</v>
      </c>
      <c r="J14" s="21">
        <f>VLOOKUP(B14,RMS!B:E,4,FALSE)</f>
        <v>1581560.5680837601</v>
      </c>
      <c r="K14" s="22">
        <f t="shared" si="1"/>
        <v>-0.36947008990682662</v>
      </c>
      <c r="L14" s="22">
        <f t="shared" si="2"/>
        <v>1.7316240118816495E-2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490785.79259999999</v>
      </c>
      <c r="F15" s="25">
        <f>VLOOKUP(C15,RA!B19:I54,8,0)</f>
        <v>40848.957699999999</v>
      </c>
      <c r="G15" s="16">
        <f t="shared" si="0"/>
        <v>449936.83490000002</v>
      </c>
      <c r="H15" s="27">
        <f>RA!J19</f>
        <v>8.3231744512402202</v>
      </c>
      <c r="I15" s="20">
        <f>VLOOKUP(B15,RMS!B:D,3,FALSE)</f>
        <v>490785.80449572601</v>
      </c>
      <c r="J15" s="21">
        <f>VLOOKUP(B15,RMS!B:E,4,FALSE)</f>
        <v>449936.83614017098</v>
      </c>
      <c r="K15" s="22">
        <f t="shared" si="1"/>
        <v>-1.1895726027432829E-2</v>
      </c>
      <c r="L15" s="22">
        <f t="shared" si="2"/>
        <v>-1.2401709682308137E-3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854306.12509999995</v>
      </c>
      <c r="F16" s="25">
        <f>VLOOKUP(C16,RA!B20:I55,8,0)</f>
        <v>69620.403399999996</v>
      </c>
      <c r="G16" s="16">
        <f t="shared" si="0"/>
        <v>784685.72169999999</v>
      </c>
      <c r="H16" s="27">
        <f>RA!J20</f>
        <v>8.1493508421059992</v>
      </c>
      <c r="I16" s="20">
        <f>VLOOKUP(B16,RMS!B:D,3,FALSE)</f>
        <v>854306.03430000006</v>
      </c>
      <c r="J16" s="21">
        <f>VLOOKUP(B16,RMS!B:E,4,FALSE)</f>
        <v>784685.72169999999</v>
      </c>
      <c r="K16" s="22">
        <f t="shared" si="1"/>
        <v>9.0799999888986349E-2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358395.86229999998</v>
      </c>
      <c r="F17" s="25">
        <f>VLOOKUP(C17,RA!B21:I56,8,0)</f>
        <v>29970.269499999999</v>
      </c>
      <c r="G17" s="16">
        <f t="shared" si="0"/>
        <v>328425.59279999998</v>
      </c>
      <c r="H17" s="27">
        <f>RA!J21</f>
        <v>8.3623369164103192</v>
      </c>
      <c r="I17" s="20">
        <f>VLOOKUP(B17,RMS!B:D,3,FALSE)</f>
        <v>358395.67820000002</v>
      </c>
      <c r="J17" s="21">
        <f>VLOOKUP(B17,RMS!B:E,4,FALSE)</f>
        <v>328425.59279999998</v>
      </c>
      <c r="K17" s="22">
        <f t="shared" si="1"/>
        <v>0.18409999995492399</v>
      </c>
      <c r="L17" s="22">
        <f t="shared" si="2"/>
        <v>0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1239384.8395</v>
      </c>
      <c r="F18" s="25">
        <f>VLOOKUP(C18,RA!B22:I57,8,0)</f>
        <v>143808.7953</v>
      </c>
      <c r="G18" s="16">
        <f t="shared" si="0"/>
        <v>1095576.0441999999</v>
      </c>
      <c r="H18" s="27">
        <f>RA!J22</f>
        <v>11.6032398264623</v>
      </c>
      <c r="I18" s="20">
        <f>VLOOKUP(B18,RMS!B:D,3,FALSE)</f>
        <v>1239385.0748999999</v>
      </c>
      <c r="J18" s="21">
        <f>VLOOKUP(B18,RMS!B:E,4,FALSE)</f>
        <v>1095576.0482999999</v>
      </c>
      <c r="K18" s="22">
        <f t="shared" si="1"/>
        <v>-0.23539999988861382</v>
      </c>
      <c r="L18" s="22">
        <f t="shared" si="2"/>
        <v>-4.1000000201165676E-3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2834197.5388000002</v>
      </c>
      <c r="F19" s="25">
        <f>VLOOKUP(C19,RA!B23:I58,8,0)</f>
        <v>11684.917100000001</v>
      </c>
      <c r="G19" s="16">
        <f t="shared" si="0"/>
        <v>2822512.6217</v>
      </c>
      <c r="H19" s="27">
        <f>RA!J23</f>
        <v>0.41228308683619103</v>
      </c>
      <c r="I19" s="20">
        <f>VLOOKUP(B19,RMS!B:D,3,FALSE)</f>
        <v>2834198.50702821</v>
      </c>
      <c r="J19" s="21">
        <f>VLOOKUP(B19,RMS!B:E,4,FALSE)</f>
        <v>2822512.6594512798</v>
      </c>
      <c r="K19" s="22">
        <f t="shared" si="1"/>
        <v>-0.96822820976376534</v>
      </c>
      <c r="L19" s="22">
        <f t="shared" si="2"/>
        <v>-3.7751279771327972E-2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295317.52980000002</v>
      </c>
      <c r="F20" s="25">
        <f>VLOOKUP(C20,RA!B24:I59,8,0)</f>
        <v>53507.107400000001</v>
      </c>
      <c r="G20" s="16">
        <f t="shared" si="0"/>
        <v>241810.42240000001</v>
      </c>
      <c r="H20" s="27">
        <f>RA!J24</f>
        <v>18.1185002584293</v>
      </c>
      <c r="I20" s="20">
        <f>VLOOKUP(B20,RMS!B:D,3,FALSE)</f>
        <v>295317.53391762299</v>
      </c>
      <c r="J20" s="21">
        <f>VLOOKUP(B20,RMS!B:E,4,FALSE)</f>
        <v>241810.39945707499</v>
      </c>
      <c r="K20" s="22">
        <f t="shared" si="1"/>
        <v>-4.117622971534729E-3</v>
      </c>
      <c r="L20" s="22">
        <f t="shared" si="2"/>
        <v>2.2942925017559901E-2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264052.07199999999</v>
      </c>
      <c r="F21" s="25">
        <f>VLOOKUP(C21,RA!B25:I60,8,0)</f>
        <v>22856.969300000001</v>
      </c>
      <c r="G21" s="16">
        <f t="shared" si="0"/>
        <v>241195.10269999999</v>
      </c>
      <c r="H21" s="27">
        <f>RA!J25</f>
        <v>8.6562355397839905</v>
      </c>
      <c r="I21" s="20">
        <f>VLOOKUP(B21,RMS!B:D,3,FALSE)</f>
        <v>264052.08247469203</v>
      </c>
      <c r="J21" s="21">
        <f>VLOOKUP(B21,RMS!B:E,4,FALSE)</f>
        <v>241195.09961560799</v>
      </c>
      <c r="K21" s="22">
        <f t="shared" si="1"/>
        <v>-1.0474692040588707E-2</v>
      </c>
      <c r="L21" s="22">
        <f t="shared" si="2"/>
        <v>3.0843919957987964E-3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507037.11090000003</v>
      </c>
      <c r="F22" s="25">
        <f>VLOOKUP(C22,RA!B26:I61,8,0)</f>
        <v>121214.6314</v>
      </c>
      <c r="G22" s="16">
        <f t="shared" si="0"/>
        <v>385822.47950000002</v>
      </c>
      <c r="H22" s="27">
        <f>RA!J26</f>
        <v>23.906461439250801</v>
      </c>
      <c r="I22" s="20">
        <f>VLOOKUP(B22,RMS!B:D,3,FALSE)</f>
        <v>507037.11683368898</v>
      </c>
      <c r="J22" s="21">
        <f>VLOOKUP(B22,RMS!B:E,4,FALSE)</f>
        <v>385822.46951343998</v>
      </c>
      <c r="K22" s="22">
        <f t="shared" si="1"/>
        <v>-5.9336889535188675E-3</v>
      </c>
      <c r="L22" s="22">
        <f t="shared" si="2"/>
        <v>9.9865600350312889E-3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276640.11589999998</v>
      </c>
      <c r="F23" s="25">
        <f>VLOOKUP(C23,RA!B27:I62,8,0)</f>
        <v>87486.728400000007</v>
      </c>
      <c r="G23" s="16">
        <f t="shared" si="0"/>
        <v>189153.38749999995</v>
      </c>
      <c r="H23" s="27">
        <f>RA!J27</f>
        <v>31.6247439802349</v>
      </c>
      <c r="I23" s="20">
        <f>VLOOKUP(B23,RMS!B:D,3,FALSE)</f>
        <v>276640.04552518</v>
      </c>
      <c r="J23" s="21">
        <f>VLOOKUP(B23,RMS!B:E,4,FALSE)</f>
        <v>189153.39308855901</v>
      </c>
      <c r="K23" s="22">
        <f t="shared" si="1"/>
        <v>7.0374819973949343E-2</v>
      </c>
      <c r="L23" s="22">
        <f t="shared" si="2"/>
        <v>-5.5885590554680675E-3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876023.37719999999</v>
      </c>
      <c r="F24" s="25">
        <f>VLOOKUP(C24,RA!B28:I63,8,0)</f>
        <v>35824.593500000003</v>
      </c>
      <c r="G24" s="16">
        <f t="shared" si="0"/>
        <v>840198.78370000003</v>
      </c>
      <c r="H24" s="27">
        <f>RA!J28</f>
        <v>4.0894563355723204</v>
      </c>
      <c r="I24" s="20">
        <f>VLOOKUP(B24,RMS!B:D,3,FALSE)</f>
        <v>876023.37719999999</v>
      </c>
      <c r="J24" s="21">
        <f>VLOOKUP(B24,RMS!B:E,4,FALSE)</f>
        <v>840198.76659999997</v>
      </c>
      <c r="K24" s="22">
        <f t="shared" si="1"/>
        <v>0</v>
      </c>
      <c r="L24" s="22">
        <f t="shared" si="2"/>
        <v>1.7100000055506825E-2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623529.15110000002</v>
      </c>
      <c r="F25" s="25">
        <f>VLOOKUP(C25,RA!B29:I64,8,0)</f>
        <v>95262.999599999996</v>
      </c>
      <c r="G25" s="16">
        <f t="shared" si="0"/>
        <v>528266.15150000004</v>
      </c>
      <c r="H25" s="27">
        <f>RA!J29</f>
        <v>15.278034624675</v>
      </c>
      <c r="I25" s="20">
        <f>VLOOKUP(B25,RMS!B:D,3,FALSE)</f>
        <v>623529.14904424804</v>
      </c>
      <c r="J25" s="21">
        <f>VLOOKUP(B25,RMS!B:E,4,FALSE)</f>
        <v>528266.08956938505</v>
      </c>
      <c r="K25" s="22">
        <f t="shared" si="1"/>
        <v>2.0557519746944308E-3</v>
      </c>
      <c r="L25" s="22">
        <f t="shared" si="2"/>
        <v>6.1930614989250898E-2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1271172.2291999999</v>
      </c>
      <c r="F26" s="25">
        <f>VLOOKUP(C26,RA!B30:I65,8,0)</f>
        <v>147892.6575</v>
      </c>
      <c r="G26" s="16">
        <f t="shared" si="0"/>
        <v>1123279.5717</v>
      </c>
      <c r="H26" s="27">
        <f>RA!J30</f>
        <v>11.634352458523599</v>
      </c>
      <c r="I26" s="20">
        <f>VLOOKUP(B26,RMS!B:D,3,FALSE)</f>
        <v>1271172.21479646</v>
      </c>
      <c r="J26" s="21">
        <f>VLOOKUP(B26,RMS!B:E,4,FALSE)</f>
        <v>1123279.5252077701</v>
      </c>
      <c r="K26" s="22">
        <f t="shared" si="1"/>
        <v>1.4403539942577481E-2</v>
      </c>
      <c r="L26" s="22">
        <f t="shared" si="2"/>
        <v>4.6492229914292693E-2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1081621.1747999999</v>
      </c>
      <c r="F27" s="25">
        <f>VLOOKUP(C27,RA!B31:I66,8,0)</f>
        <v>-10469.066800000001</v>
      </c>
      <c r="G27" s="16">
        <f t="shared" si="0"/>
        <v>1092090.2415999998</v>
      </c>
      <c r="H27" s="27">
        <f>RA!J31</f>
        <v>-0.96790512648162697</v>
      </c>
      <c r="I27" s="20">
        <f>VLOOKUP(B27,RMS!B:D,3,FALSE)</f>
        <v>1081621.1256327401</v>
      </c>
      <c r="J27" s="21">
        <f>VLOOKUP(B27,RMS!B:E,4,FALSE)</f>
        <v>1092090.2066194699</v>
      </c>
      <c r="K27" s="22">
        <f t="shared" si="1"/>
        <v>4.9167259829118848E-2</v>
      </c>
      <c r="L27" s="22">
        <f t="shared" si="2"/>
        <v>3.4980529919266701E-2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127753.14049999999</v>
      </c>
      <c r="F28" s="25">
        <f>VLOOKUP(C28,RA!B32:I67,8,0)</f>
        <v>34550.819300000003</v>
      </c>
      <c r="G28" s="16">
        <f t="shared" si="0"/>
        <v>93202.321199999991</v>
      </c>
      <c r="H28" s="27">
        <f>RA!J32</f>
        <v>27.044986263957998</v>
      </c>
      <c r="I28" s="20">
        <f>VLOOKUP(B28,RMS!B:D,3,FALSE)</f>
        <v>127753.097072672</v>
      </c>
      <c r="J28" s="21">
        <f>VLOOKUP(B28,RMS!B:E,4,FALSE)</f>
        <v>93202.312188953496</v>
      </c>
      <c r="K28" s="22">
        <f t="shared" si="1"/>
        <v>4.3427327997051179E-2</v>
      </c>
      <c r="L28" s="22">
        <f t="shared" si="2"/>
        <v>9.0110464952886105E-3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170787.2384</v>
      </c>
      <c r="F31" s="25">
        <f>VLOOKUP(C31,RA!B35:I70,8,0)</f>
        <v>17796.302599999999</v>
      </c>
      <c r="G31" s="16">
        <f t="shared" si="0"/>
        <v>152990.93580000001</v>
      </c>
      <c r="H31" s="27">
        <f>RA!J35</f>
        <v>10.4201594725241</v>
      </c>
      <c r="I31" s="20">
        <f>VLOOKUP(B31,RMS!B:D,3,FALSE)</f>
        <v>170787.2383</v>
      </c>
      <c r="J31" s="21">
        <f>VLOOKUP(B31,RMS!B:E,4,FALSE)</f>
        <v>152990.9319</v>
      </c>
      <c r="K31" s="22">
        <f t="shared" si="1"/>
        <v>1.0000000474974513E-4</v>
      </c>
      <c r="L31" s="22">
        <f t="shared" si="2"/>
        <v>3.9000000106170774E-3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232194.78659999999</v>
      </c>
      <c r="F35" s="25">
        <f>VLOOKUP(C35,RA!B8:I74,8,0)</f>
        <v>13636.621499999999</v>
      </c>
      <c r="G35" s="16">
        <f t="shared" si="0"/>
        <v>218558.16509999998</v>
      </c>
      <c r="H35" s="27">
        <f>RA!J39</f>
        <v>5.8729232036943602</v>
      </c>
      <c r="I35" s="20">
        <f>VLOOKUP(B35,RMS!B:D,3,FALSE)</f>
        <v>232194.78632478599</v>
      </c>
      <c r="J35" s="21">
        <f>VLOOKUP(B35,RMS!B:E,4,FALSE)</f>
        <v>218558.16752136801</v>
      </c>
      <c r="K35" s="22">
        <f t="shared" si="1"/>
        <v>2.7521399897523224E-4</v>
      </c>
      <c r="L35" s="22">
        <f t="shared" si="2"/>
        <v>-2.4213680298998952E-3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381099.84179999999</v>
      </c>
      <c r="F36" s="25">
        <f>VLOOKUP(C36,RA!B8:I75,8,0)</f>
        <v>19980.656999999999</v>
      </c>
      <c r="G36" s="16">
        <f t="shared" si="0"/>
        <v>361119.18479999999</v>
      </c>
      <c r="H36" s="27">
        <f>RA!J40</f>
        <v>5.2428930186976501</v>
      </c>
      <c r="I36" s="20">
        <f>VLOOKUP(B36,RMS!B:D,3,FALSE)</f>
        <v>381099.83647948701</v>
      </c>
      <c r="J36" s="21">
        <f>VLOOKUP(B36,RMS!B:E,4,FALSE)</f>
        <v>361119.18368803401</v>
      </c>
      <c r="K36" s="22">
        <f t="shared" si="1"/>
        <v>5.3205129806883633E-3</v>
      </c>
      <c r="L36" s="22">
        <f t="shared" si="2"/>
        <v>1.1119659757241607E-3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24906.878400000001</v>
      </c>
      <c r="F40" s="25">
        <f>VLOOKUP(C40,RA!B8:I78,8,0)</f>
        <v>3819.4837000000002</v>
      </c>
      <c r="G40" s="16">
        <f t="shared" si="0"/>
        <v>21087.394700000001</v>
      </c>
      <c r="H40" s="27">
        <f>RA!J43</f>
        <v>0</v>
      </c>
      <c r="I40" s="20">
        <f>VLOOKUP(B40,RMS!B:D,3,FALSE)</f>
        <v>24906.878299674801</v>
      </c>
      <c r="J40" s="21">
        <f>VLOOKUP(B40,RMS!B:E,4,FALSE)</f>
        <v>21087.394735647798</v>
      </c>
      <c r="K40" s="22">
        <f t="shared" si="1"/>
        <v>1.0032520003733225E-4</v>
      </c>
      <c r="L40" s="22">
        <f t="shared" si="2"/>
        <v>-3.564779763109982E-5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16605518.434699999</v>
      </c>
      <c r="E7" s="65">
        <v>19290003</v>
      </c>
      <c r="F7" s="66">
        <v>86.083545112460598</v>
      </c>
      <c r="G7" s="65">
        <v>14376751.378599999</v>
      </c>
      <c r="H7" s="66">
        <v>15.502577720148601</v>
      </c>
      <c r="I7" s="65">
        <v>1594740.9036999999</v>
      </c>
      <c r="J7" s="66">
        <v>9.6036803064668099</v>
      </c>
      <c r="K7" s="65">
        <v>1668779.9935999999</v>
      </c>
      <c r="L7" s="66">
        <v>11.607490104363899</v>
      </c>
      <c r="M7" s="66">
        <v>-4.4367196505200997E-2</v>
      </c>
      <c r="N7" s="65">
        <v>117482954.7383</v>
      </c>
      <c r="O7" s="65">
        <v>4335062032.9014997</v>
      </c>
      <c r="P7" s="65">
        <v>988674</v>
      </c>
      <c r="Q7" s="65">
        <v>900977</v>
      </c>
      <c r="R7" s="66">
        <v>9.7335448074701105</v>
      </c>
      <c r="S7" s="65">
        <v>16.795747065969199</v>
      </c>
      <c r="T7" s="65">
        <v>16.405444028315902</v>
      </c>
      <c r="U7" s="67">
        <v>2.3238206441203899</v>
      </c>
      <c r="V7" s="55"/>
      <c r="W7" s="55"/>
    </row>
    <row r="8" spans="1:23" ht="14.25" thickBot="1" x14ac:dyDescent="0.2">
      <c r="A8" s="52">
        <v>41858</v>
      </c>
      <c r="B8" s="42" t="s">
        <v>6</v>
      </c>
      <c r="C8" s="43"/>
      <c r="D8" s="68">
        <v>548362.41119999997</v>
      </c>
      <c r="E8" s="68">
        <v>553593</v>
      </c>
      <c r="F8" s="69">
        <v>99.055156261007596</v>
      </c>
      <c r="G8" s="68">
        <v>432457.74930000002</v>
      </c>
      <c r="H8" s="69">
        <v>26.8013839704826</v>
      </c>
      <c r="I8" s="68">
        <v>131256.16020000001</v>
      </c>
      <c r="J8" s="69">
        <v>23.9360243370379</v>
      </c>
      <c r="K8" s="68">
        <v>110095.5147</v>
      </c>
      <c r="L8" s="69">
        <v>25.458097323543601</v>
      </c>
      <c r="M8" s="69">
        <v>0.19220261204701</v>
      </c>
      <c r="N8" s="68">
        <v>3954539.6209999998</v>
      </c>
      <c r="O8" s="68">
        <v>164593219.04879999</v>
      </c>
      <c r="P8" s="68">
        <v>23592</v>
      </c>
      <c r="Q8" s="68">
        <v>22442</v>
      </c>
      <c r="R8" s="69">
        <v>5.1243204705462997</v>
      </c>
      <c r="S8" s="68">
        <v>23.2435745676501</v>
      </c>
      <c r="T8" s="68">
        <v>22.784358234560202</v>
      </c>
      <c r="U8" s="70">
        <v>1.9756700147531401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102731.6789</v>
      </c>
      <c r="E9" s="68">
        <v>132912</v>
      </c>
      <c r="F9" s="69">
        <v>77.293005071024396</v>
      </c>
      <c r="G9" s="68">
        <v>100373.14109999999</v>
      </c>
      <c r="H9" s="69">
        <v>2.3497698429605101</v>
      </c>
      <c r="I9" s="68">
        <v>21605.147099999998</v>
      </c>
      <c r="J9" s="69">
        <v>21.030657078067101</v>
      </c>
      <c r="K9" s="68">
        <v>20127.752199999999</v>
      </c>
      <c r="L9" s="69">
        <v>20.0529264895148</v>
      </c>
      <c r="M9" s="69">
        <v>7.3400888749017998E-2</v>
      </c>
      <c r="N9" s="68">
        <v>719238.55539999995</v>
      </c>
      <c r="O9" s="68">
        <v>27867142.668900002</v>
      </c>
      <c r="P9" s="68">
        <v>6014</v>
      </c>
      <c r="Q9" s="68">
        <v>5417</v>
      </c>
      <c r="R9" s="69">
        <v>11.0208602547536</v>
      </c>
      <c r="S9" s="68">
        <v>17.082088277352799</v>
      </c>
      <c r="T9" s="68">
        <v>17.489381299612301</v>
      </c>
      <c r="U9" s="70">
        <v>-2.3843280496300299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154075.42069999999</v>
      </c>
      <c r="E10" s="68">
        <v>175082</v>
      </c>
      <c r="F10" s="69">
        <v>88.001862384482706</v>
      </c>
      <c r="G10" s="68">
        <v>135744.9762</v>
      </c>
      <c r="H10" s="69">
        <v>13.503589608349699</v>
      </c>
      <c r="I10" s="68">
        <v>41065.109700000001</v>
      </c>
      <c r="J10" s="69">
        <v>26.652602675645301</v>
      </c>
      <c r="K10" s="68">
        <v>34152.708400000003</v>
      </c>
      <c r="L10" s="69">
        <v>25.159463986115501</v>
      </c>
      <c r="M10" s="69">
        <v>0.202396870521695</v>
      </c>
      <c r="N10" s="68">
        <v>1199001.3296999999</v>
      </c>
      <c r="O10" s="68">
        <v>42489007.697400004</v>
      </c>
      <c r="P10" s="68">
        <v>92331</v>
      </c>
      <c r="Q10" s="68">
        <v>85850</v>
      </c>
      <c r="R10" s="69">
        <v>7.5492137449038896</v>
      </c>
      <c r="S10" s="68">
        <v>1.6687290368348699</v>
      </c>
      <c r="T10" s="68">
        <v>1.68857090739662</v>
      </c>
      <c r="U10" s="70">
        <v>-1.1890408882313701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46777.199000000001</v>
      </c>
      <c r="E11" s="68">
        <v>48419</v>
      </c>
      <c r="F11" s="69">
        <v>96.609180280468394</v>
      </c>
      <c r="G11" s="68">
        <v>36999.971799999999</v>
      </c>
      <c r="H11" s="69">
        <v>26.424958518481901</v>
      </c>
      <c r="I11" s="68">
        <v>10651.5599</v>
      </c>
      <c r="J11" s="69">
        <v>22.7708373474863</v>
      </c>
      <c r="K11" s="68">
        <v>7731.9396999999999</v>
      </c>
      <c r="L11" s="69">
        <v>20.8971502513415</v>
      </c>
      <c r="M11" s="69">
        <v>0.37760514350622798</v>
      </c>
      <c r="N11" s="68">
        <v>346305.4498</v>
      </c>
      <c r="O11" s="68">
        <v>17449563.845600002</v>
      </c>
      <c r="P11" s="68">
        <v>2573</v>
      </c>
      <c r="Q11" s="68">
        <v>2621</v>
      </c>
      <c r="R11" s="69">
        <v>-1.8313620755436899</v>
      </c>
      <c r="S11" s="68">
        <v>18.180022930431399</v>
      </c>
      <c r="T11" s="68">
        <v>17.619386875238501</v>
      </c>
      <c r="U11" s="70">
        <v>3.0838027946295901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127963.2576</v>
      </c>
      <c r="E12" s="68">
        <v>196103</v>
      </c>
      <c r="F12" s="69">
        <v>65.253085164428896</v>
      </c>
      <c r="G12" s="68">
        <v>148792.11790000001</v>
      </c>
      <c r="H12" s="69">
        <v>-13.9986315094988</v>
      </c>
      <c r="I12" s="68">
        <v>20102.766599999999</v>
      </c>
      <c r="J12" s="69">
        <v>15.709795903164</v>
      </c>
      <c r="K12" s="68">
        <v>-12752.0026</v>
      </c>
      <c r="L12" s="69">
        <v>-8.5703482012201402</v>
      </c>
      <c r="M12" s="69">
        <v>-2.57643997029925</v>
      </c>
      <c r="N12" s="68">
        <v>1024401.8268</v>
      </c>
      <c r="O12" s="68">
        <v>51793597.653499998</v>
      </c>
      <c r="P12" s="68">
        <v>1478</v>
      </c>
      <c r="Q12" s="68">
        <v>1683</v>
      </c>
      <c r="R12" s="69">
        <v>-12.1806298276887</v>
      </c>
      <c r="S12" s="68">
        <v>86.578658728010794</v>
      </c>
      <c r="T12" s="68">
        <v>80.144071538918595</v>
      </c>
      <c r="U12" s="70">
        <v>7.4320707708197098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259880.3345</v>
      </c>
      <c r="E13" s="68">
        <v>286524</v>
      </c>
      <c r="F13" s="69">
        <v>90.701070241934403</v>
      </c>
      <c r="G13" s="68">
        <v>250428.5043</v>
      </c>
      <c r="H13" s="69">
        <v>3.7742629284233602</v>
      </c>
      <c r="I13" s="68">
        <v>60838.676899999999</v>
      </c>
      <c r="J13" s="69">
        <v>23.410265735208998</v>
      </c>
      <c r="K13" s="68">
        <v>59933.832799999996</v>
      </c>
      <c r="L13" s="69">
        <v>23.932512382137801</v>
      </c>
      <c r="M13" s="69">
        <v>1.5097384193991E-2</v>
      </c>
      <c r="N13" s="68">
        <v>1909043.9035</v>
      </c>
      <c r="O13" s="68">
        <v>82597643.214300007</v>
      </c>
      <c r="P13" s="68">
        <v>10606</v>
      </c>
      <c r="Q13" s="68">
        <v>10237</v>
      </c>
      <c r="R13" s="69">
        <v>3.6045716518511299</v>
      </c>
      <c r="S13" s="68">
        <v>24.503142985102802</v>
      </c>
      <c r="T13" s="68">
        <v>24.171510178763299</v>
      </c>
      <c r="U13" s="70">
        <v>1.3534296663129599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157364.2403</v>
      </c>
      <c r="E14" s="68">
        <v>142312</v>
      </c>
      <c r="F14" s="69">
        <v>110.576929774018</v>
      </c>
      <c r="G14" s="68">
        <v>114719.1779</v>
      </c>
      <c r="H14" s="69">
        <v>37.173437938313498</v>
      </c>
      <c r="I14" s="68">
        <v>-3835.9969999999998</v>
      </c>
      <c r="J14" s="69">
        <v>-2.4376548272257001</v>
      </c>
      <c r="K14" s="68">
        <v>11230.2898</v>
      </c>
      <c r="L14" s="69">
        <v>9.7893743710309504</v>
      </c>
      <c r="M14" s="69">
        <v>-1.34157595826245</v>
      </c>
      <c r="N14" s="68">
        <v>1034520.9562</v>
      </c>
      <c r="O14" s="68">
        <v>39426766.496600002</v>
      </c>
      <c r="P14" s="68">
        <v>3467</v>
      </c>
      <c r="Q14" s="68">
        <v>2968</v>
      </c>
      <c r="R14" s="69">
        <v>16.812668463611899</v>
      </c>
      <c r="S14" s="68">
        <v>45.389166512835303</v>
      </c>
      <c r="T14" s="68">
        <v>44.203745687331498</v>
      </c>
      <c r="U14" s="70">
        <v>2.6116822946474301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89726.522599999997</v>
      </c>
      <c r="E15" s="68">
        <v>84822</v>
      </c>
      <c r="F15" s="69">
        <v>105.782135059301</v>
      </c>
      <c r="G15" s="68">
        <v>74980.334300000002</v>
      </c>
      <c r="H15" s="69">
        <v>19.666741203099701</v>
      </c>
      <c r="I15" s="68">
        <v>11225.352999999999</v>
      </c>
      <c r="J15" s="69">
        <v>12.5106297165249</v>
      </c>
      <c r="K15" s="68">
        <v>9406.6651000000002</v>
      </c>
      <c r="L15" s="69">
        <v>12.545509683063701</v>
      </c>
      <c r="M15" s="69">
        <v>0.19334034757971799</v>
      </c>
      <c r="N15" s="68">
        <v>666384.19369999995</v>
      </c>
      <c r="O15" s="68">
        <v>30683852.7421</v>
      </c>
      <c r="P15" s="68">
        <v>4388</v>
      </c>
      <c r="Q15" s="68">
        <v>3764</v>
      </c>
      <c r="R15" s="69">
        <v>16.578108395324101</v>
      </c>
      <c r="S15" s="68">
        <v>20.448159206928</v>
      </c>
      <c r="T15" s="68">
        <v>20.6218052337938</v>
      </c>
      <c r="U15" s="70">
        <v>-0.84920126603385004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868150.91119999997</v>
      </c>
      <c r="E16" s="68">
        <v>1045012</v>
      </c>
      <c r="F16" s="69">
        <v>83.075688240900604</v>
      </c>
      <c r="G16" s="68">
        <v>808481.50820000004</v>
      </c>
      <c r="H16" s="69">
        <v>7.3804289145521302</v>
      </c>
      <c r="I16" s="68">
        <v>7298.2331000000004</v>
      </c>
      <c r="J16" s="69">
        <v>0.84066410641809197</v>
      </c>
      <c r="K16" s="68">
        <v>31198.726999999999</v>
      </c>
      <c r="L16" s="69">
        <v>3.8589289530518398</v>
      </c>
      <c r="M16" s="69">
        <v>-0.76607272790328895</v>
      </c>
      <c r="N16" s="68">
        <v>6568071.6513</v>
      </c>
      <c r="O16" s="68">
        <v>224747476.40369999</v>
      </c>
      <c r="P16" s="68">
        <v>60384</v>
      </c>
      <c r="Q16" s="68">
        <v>59093</v>
      </c>
      <c r="R16" s="69">
        <v>2.1846919262856801</v>
      </c>
      <c r="S16" s="68">
        <v>14.3771679782724</v>
      </c>
      <c r="T16" s="68">
        <v>14.201731198280701</v>
      </c>
      <c r="U16" s="70">
        <v>1.2202457414203201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455237.00020000001</v>
      </c>
      <c r="E17" s="68">
        <v>583005</v>
      </c>
      <c r="F17" s="69">
        <v>78.084579068790205</v>
      </c>
      <c r="G17" s="68">
        <v>365378.6789</v>
      </c>
      <c r="H17" s="69">
        <v>24.593203295420899</v>
      </c>
      <c r="I17" s="68">
        <v>50755.978600000002</v>
      </c>
      <c r="J17" s="69">
        <v>11.149352661954399</v>
      </c>
      <c r="K17" s="68">
        <v>53249.366199999997</v>
      </c>
      <c r="L17" s="69">
        <v>14.573747532371399</v>
      </c>
      <c r="M17" s="69">
        <v>-4.6824737605985003E-2</v>
      </c>
      <c r="N17" s="68">
        <v>3461811.1148000001</v>
      </c>
      <c r="O17" s="68">
        <v>213285863.61579999</v>
      </c>
      <c r="P17" s="68">
        <v>12548</v>
      </c>
      <c r="Q17" s="68">
        <v>12218</v>
      </c>
      <c r="R17" s="69">
        <v>2.7009330495989499</v>
      </c>
      <c r="S17" s="68">
        <v>36.279646174689198</v>
      </c>
      <c r="T17" s="68">
        <v>36.462304509739702</v>
      </c>
      <c r="U17" s="70">
        <v>-0.503473308893441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1886044.6536000001</v>
      </c>
      <c r="E18" s="68">
        <v>1916650</v>
      </c>
      <c r="F18" s="69">
        <v>98.4031854329168</v>
      </c>
      <c r="G18" s="68">
        <v>1521548.7009000001</v>
      </c>
      <c r="H18" s="69">
        <v>23.955588965663701</v>
      </c>
      <c r="I18" s="68">
        <v>304484.06819999998</v>
      </c>
      <c r="J18" s="69">
        <v>16.144054045529298</v>
      </c>
      <c r="K18" s="68">
        <v>217400.38879999999</v>
      </c>
      <c r="L18" s="69">
        <v>14.288099268291999</v>
      </c>
      <c r="M18" s="69">
        <v>0.40056818610436601</v>
      </c>
      <c r="N18" s="68">
        <v>14748829.9783</v>
      </c>
      <c r="O18" s="68">
        <v>536948802.49800003</v>
      </c>
      <c r="P18" s="68">
        <v>89757</v>
      </c>
      <c r="Q18" s="68">
        <v>82164</v>
      </c>
      <c r="R18" s="69">
        <v>9.2412735504600505</v>
      </c>
      <c r="S18" s="68">
        <v>21.012786229486299</v>
      </c>
      <c r="T18" s="68">
        <v>20.023989502701902</v>
      </c>
      <c r="U18" s="70">
        <v>4.7056906970139396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490785.79259999999</v>
      </c>
      <c r="E19" s="68">
        <v>505668</v>
      </c>
      <c r="F19" s="69">
        <v>97.056921260590002</v>
      </c>
      <c r="G19" s="68">
        <v>516387.77659999998</v>
      </c>
      <c r="H19" s="69">
        <v>-4.9578989201813801</v>
      </c>
      <c r="I19" s="68">
        <v>40848.957699999999</v>
      </c>
      <c r="J19" s="69">
        <v>8.3231744512402202</v>
      </c>
      <c r="K19" s="68">
        <v>39798.140200000002</v>
      </c>
      <c r="L19" s="69">
        <v>7.7070259993446903</v>
      </c>
      <c r="M19" s="69">
        <v>2.6403683557051999E-2</v>
      </c>
      <c r="N19" s="68">
        <v>3283886.4802000001</v>
      </c>
      <c r="O19" s="68">
        <v>168376973.38330001</v>
      </c>
      <c r="P19" s="68">
        <v>9282</v>
      </c>
      <c r="Q19" s="68">
        <v>9660</v>
      </c>
      <c r="R19" s="69">
        <v>-3.9130434782608701</v>
      </c>
      <c r="S19" s="68">
        <v>52.875004589528103</v>
      </c>
      <c r="T19" s="68">
        <v>71.092422391304396</v>
      </c>
      <c r="U19" s="70">
        <v>-34.453742261015698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854306.12509999995</v>
      </c>
      <c r="E20" s="68">
        <v>855387</v>
      </c>
      <c r="F20" s="69">
        <v>99.873639077984606</v>
      </c>
      <c r="G20" s="68">
        <v>786934.67539999995</v>
      </c>
      <c r="H20" s="69">
        <v>8.5612506102561898</v>
      </c>
      <c r="I20" s="68">
        <v>69620.403399999996</v>
      </c>
      <c r="J20" s="69">
        <v>8.1493508421059992</v>
      </c>
      <c r="K20" s="68">
        <v>43858.601799999997</v>
      </c>
      <c r="L20" s="69">
        <v>5.5733472130589004</v>
      </c>
      <c r="M20" s="69">
        <v>0.58738310257761095</v>
      </c>
      <c r="N20" s="68">
        <v>5632225.0884999996</v>
      </c>
      <c r="O20" s="68">
        <v>247166957.78920001</v>
      </c>
      <c r="P20" s="68">
        <v>39273</v>
      </c>
      <c r="Q20" s="68">
        <v>35385</v>
      </c>
      <c r="R20" s="69">
        <v>10.9877066553624</v>
      </c>
      <c r="S20" s="68">
        <v>21.7530141598554</v>
      </c>
      <c r="T20" s="68">
        <v>20.745430445103899</v>
      </c>
      <c r="U20" s="70">
        <v>4.6319269014727196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358395.86229999998</v>
      </c>
      <c r="E21" s="68">
        <v>359302</v>
      </c>
      <c r="F21" s="69">
        <v>99.747806107397096</v>
      </c>
      <c r="G21" s="68">
        <v>310098.87400000001</v>
      </c>
      <c r="H21" s="69">
        <v>15.5747061177655</v>
      </c>
      <c r="I21" s="68">
        <v>29970.269499999999</v>
      </c>
      <c r="J21" s="69">
        <v>8.3623369164103192</v>
      </c>
      <c r="K21" s="68">
        <v>37784.860500000003</v>
      </c>
      <c r="L21" s="69">
        <v>12.1847783620137</v>
      </c>
      <c r="M21" s="69">
        <v>-0.20681804555028099</v>
      </c>
      <c r="N21" s="68">
        <v>2356908.4498999999</v>
      </c>
      <c r="O21" s="68">
        <v>98919529.287300006</v>
      </c>
      <c r="P21" s="68">
        <v>32547</v>
      </c>
      <c r="Q21" s="68">
        <v>28606</v>
      </c>
      <c r="R21" s="69">
        <v>13.7768300356569</v>
      </c>
      <c r="S21" s="68">
        <v>11.0116404676314</v>
      </c>
      <c r="T21" s="68">
        <v>11.0430112109348</v>
      </c>
      <c r="U21" s="70">
        <v>-0.28488710102327902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1239384.8395</v>
      </c>
      <c r="E22" s="68">
        <v>1359655</v>
      </c>
      <c r="F22" s="69">
        <v>91.154361915338797</v>
      </c>
      <c r="G22" s="68">
        <v>1130498.7605000001</v>
      </c>
      <c r="H22" s="69">
        <v>9.6316849522100707</v>
      </c>
      <c r="I22" s="68">
        <v>143808.7953</v>
      </c>
      <c r="J22" s="69">
        <v>11.6032398264623</v>
      </c>
      <c r="K22" s="68">
        <v>143673.16630000001</v>
      </c>
      <c r="L22" s="69">
        <v>12.708830059792</v>
      </c>
      <c r="M22" s="69">
        <v>9.4401065622000001E-4</v>
      </c>
      <c r="N22" s="68">
        <v>9233425.9138999991</v>
      </c>
      <c r="O22" s="68">
        <v>304679739.17769998</v>
      </c>
      <c r="P22" s="68">
        <v>75604</v>
      </c>
      <c r="Q22" s="68">
        <v>71574</v>
      </c>
      <c r="R22" s="69">
        <v>5.6305362282392997</v>
      </c>
      <c r="S22" s="68">
        <v>16.3931119980424</v>
      </c>
      <c r="T22" s="68">
        <v>16.337107332271501</v>
      </c>
      <c r="U22" s="70">
        <v>0.34163535134526501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2834197.5388000002</v>
      </c>
      <c r="E23" s="68">
        <v>2761926</v>
      </c>
      <c r="F23" s="69">
        <v>102.616708007383</v>
      </c>
      <c r="G23" s="68">
        <v>2162812.4355000001</v>
      </c>
      <c r="H23" s="69">
        <v>31.042225034404701</v>
      </c>
      <c r="I23" s="68">
        <v>11684.917100000001</v>
      </c>
      <c r="J23" s="69">
        <v>0.41228308683619103</v>
      </c>
      <c r="K23" s="68">
        <v>168167.04939999999</v>
      </c>
      <c r="L23" s="69">
        <v>7.7753875759052198</v>
      </c>
      <c r="M23" s="69">
        <v>-0.93051601284740204</v>
      </c>
      <c r="N23" s="68">
        <v>18969915.208900001</v>
      </c>
      <c r="O23" s="68">
        <v>628946015.72899997</v>
      </c>
      <c r="P23" s="68">
        <v>81947</v>
      </c>
      <c r="Q23" s="68">
        <v>76661</v>
      </c>
      <c r="R23" s="69">
        <v>6.8952922607323099</v>
      </c>
      <c r="S23" s="68">
        <v>34.585738816552201</v>
      </c>
      <c r="T23" s="68">
        <v>29.843334471243502</v>
      </c>
      <c r="U23" s="70">
        <v>13.712022664784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295317.52980000002</v>
      </c>
      <c r="E24" s="68">
        <v>357347</v>
      </c>
      <c r="F24" s="69">
        <v>82.641670365219198</v>
      </c>
      <c r="G24" s="68">
        <v>293167.07750000001</v>
      </c>
      <c r="H24" s="69">
        <v>0.73352448656176505</v>
      </c>
      <c r="I24" s="68">
        <v>53507.107400000001</v>
      </c>
      <c r="J24" s="69">
        <v>18.1185002584293</v>
      </c>
      <c r="K24" s="68">
        <v>48407.794199999997</v>
      </c>
      <c r="L24" s="69">
        <v>16.512015814599799</v>
      </c>
      <c r="M24" s="69">
        <v>0.105340746965909</v>
      </c>
      <c r="N24" s="68">
        <v>2030137.3603000001</v>
      </c>
      <c r="O24" s="68">
        <v>68775306.163000003</v>
      </c>
      <c r="P24" s="68">
        <v>30036</v>
      </c>
      <c r="Q24" s="68">
        <v>27319</v>
      </c>
      <c r="R24" s="69">
        <v>9.9454592042168599</v>
      </c>
      <c r="S24" s="68">
        <v>9.8321191170595306</v>
      </c>
      <c r="T24" s="68">
        <v>9.6224467586661309</v>
      </c>
      <c r="U24" s="70">
        <v>2.1325245951261902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264052.07199999999</v>
      </c>
      <c r="E25" s="68">
        <v>254498</v>
      </c>
      <c r="F25" s="69">
        <v>103.75408529732999</v>
      </c>
      <c r="G25" s="68">
        <v>202536.59959999999</v>
      </c>
      <c r="H25" s="69">
        <v>30.372521569676799</v>
      </c>
      <c r="I25" s="68">
        <v>22856.969300000001</v>
      </c>
      <c r="J25" s="69">
        <v>8.6562355397839905</v>
      </c>
      <c r="K25" s="68">
        <v>21691.608499999998</v>
      </c>
      <c r="L25" s="69">
        <v>10.709969725392799</v>
      </c>
      <c r="M25" s="69">
        <v>5.3724038030650997E-2</v>
      </c>
      <c r="N25" s="68">
        <v>1777506.4410999999</v>
      </c>
      <c r="O25" s="68">
        <v>66653866.334899999</v>
      </c>
      <c r="P25" s="68">
        <v>20707</v>
      </c>
      <c r="Q25" s="68">
        <v>18424</v>
      </c>
      <c r="R25" s="69">
        <v>12.391445940078199</v>
      </c>
      <c r="S25" s="68">
        <v>12.7518265320906</v>
      </c>
      <c r="T25" s="68">
        <v>12.162001150672999</v>
      </c>
      <c r="U25" s="70">
        <v>4.6254187973247403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507037.11090000003</v>
      </c>
      <c r="E26" s="68">
        <v>704137</v>
      </c>
      <c r="F26" s="69">
        <v>72.0083039096085</v>
      </c>
      <c r="G26" s="68">
        <v>517591.75599999999</v>
      </c>
      <c r="H26" s="69">
        <v>-2.0391833868389502</v>
      </c>
      <c r="I26" s="68">
        <v>121214.6314</v>
      </c>
      <c r="J26" s="69">
        <v>23.906461439250801</v>
      </c>
      <c r="K26" s="68">
        <v>105670.8262</v>
      </c>
      <c r="L26" s="69">
        <v>20.415863462863999</v>
      </c>
      <c r="M26" s="69">
        <v>0.14709646700954801</v>
      </c>
      <c r="N26" s="68">
        <v>4283521.9035999998</v>
      </c>
      <c r="O26" s="68">
        <v>144890149.8096</v>
      </c>
      <c r="P26" s="68">
        <v>38964</v>
      </c>
      <c r="Q26" s="68">
        <v>39761</v>
      </c>
      <c r="R26" s="69">
        <v>-2.0044767485727299</v>
      </c>
      <c r="S26" s="68">
        <v>13.0129635278719</v>
      </c>
      <c r="T26" s="68">
        <v>14.3015485123614</v>
      </c>
      <c r="U26" s="70">
        <v>-9.9023176521590699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276640.11589999998</v>
      </c>
      <c r="E27" s="68">
        <v>276747</v>
      </c>
      <c r="F27" s="69">
        <v>99.961378406992694</v>
      </c>
      <c r="G27" s="68">
        <v>221135.5932</v>
      </c>
      <c r="H27" s="69">
        <v>25.099768832691002</v>
      </c>
      <c r="I27" s="68">
        <v>87486.728400000007</v>
      </c>
      <c r="J27" s="69">
        <v>31.6247439802349</v>
      </c>
      <c r="K27" s="68">
        <v>62087.621800000001</v>
      </c>
      <c r="L27" s="69">
        <v>28.076720215658199</v>
      </c>
      <c r="M27" s="69">
        <v>0.40908486850755799</v>
      </c>
      <c r="N27" s="68">
        <v>1887756.9601</v>
      </c>
      <c r="O27" s="68">
        <v>60613065.763300002</v>
      </c>
      <c r="P27" s="68">
        <v>36539</v>
      </c>
      <c r="Q27" s="68">
        <v>32748</v>
      </c>
      <c r="R27" s="69">
        <v>11.5762794674484</v>
      </c>
      <c r="S27" s="68">
        <v>7.57109159801856</v>
      </c>
      <c r="T27" s="68">
        <v>7.5180587058751698</v>
      </c>
      <c r="U27" s="70">
        <v>0.70046559940268105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876023.37719999999</v>
      </c>
      <c r="E28" s="68">
        <v>1078811</v>
      </c>
      <c r="F28" s="69">
        <v>81.202673795502605</v>
      </c>
      <c r="G28" s="68">
        <v>852490.19850000006</v>
      </c>
      <c r="H28" s="69">
        <v>2.76052190880409</v>
      </c>
      <c r="I28" s="68">
        <v>35824.593500000003</v>
      </c>
      <c r="J28" s="69">
        <v>4.0894563355723204</v>
      </c>
      <c r="K28" s="68">
        <v>28316.260200000001</v>
      </c>
      <c r="L28" s="69">
        <v>3.32159363824052</v>
      </c>
      <c r="M28" s="69">
        <v>0.26515977911518102</v>
      </c>
      <c r="N28" s="68">
        <v>6170022.2023</v>
      </c>
      <c r="O28" s="68">
        <v>203876826.96509999</v>
      </c>
      <c r="P28" s="68">
        <v>49534</v>
      </c>
      <c r="Q28" s="68">
        <v>46671</v>
      </c>
      <c r="R28" s="69">
        <v>6.1344303743223803</v>
      </c>
      <c r="S28" s="68">
        <v>17.685294488634099</v>
      </c>
      <c r="T28" s="68">
        <v>17.460097893766999</v>
      </c>
      <c r="U28" s="70">
        <v>1.2733550748153499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623529.15110000002</v>
      </c>
      <c r="E29" s="68">
        <v>721872</v>
      </c>
      <c r="F29" s="69">
        <v>86.376691587982407</v>
      </c>
      <c r="G29" s="68">
        <v>633995.36549999996</v>
      </c>
      <c r="H29" s="69">
        <v>-1.6508345280640599</v>
      </c>
      <c r="I29" s="68">
        <v>95262.999599999996</v>
      </c>
      <c r="J29" s="69">
        <v>15.278034624675</v>
      </c>
      <c r="K29" s="68">
        <v>98929.066600000006</v>
      </c>
      <c r="L29" s="69">
        <v>15.6040677871485</v>
      </c>
      <c r="M29" s="69">
        <v>-3.7057531481854998E-2</v>
      </c>
      <c r="N29" s="68">
        <v>4175207.1349999998</v>
      </c>
      <c r="O29" s="68">
        <v>144630249.65920001</v>
      </c>
      <c r="P29" s="68">
        <v>101294</v>
      </c>
      <c r="Q29" s="68">
        <v>93989</v>
      </c>
      <c r="R29" s="69">
        <v>7.7721861068848401</v>
      </c>
      <c r="S29" s="68">
        <v>6.1556375609611598</v>
      </c>
      <c r="T29" s="68">
        <v>6.0495456606624201</v>
      </c>
      <c r="U29" s="70">
        <v>1.72349166512948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1271172.2291999999</v>
      </c>
      <c r="E30" s="68">
        <v>1492349</v>
      </c>
      <c r="F30" s="69">
        <v>85.179286426968503</v>
      </c>
      <c r="G30" s="68">
        <v>1189185.1654999999</v>
      </c>
      <c r="H30" s="69">
        <v>6.8943900477877103</v>
      </c>
      <c r="I30" s="68">
        <v>147892.6575</v>
      </c>
      <c r="J30" s="69">
        <v>11.634352458523599</v>
      </c>
      <c r="K30" s="68">
        <v>200559.3088</v>
      </c>
      <c r="L30" s="69">
        <v>16.865271668241299</v>
      </c>
      <c r="M30" s="69">
        <v>-0.26259888715771201</v>
      </c>
      <c r="N30" s="68">
        <v>8921372.8860999998</v>
      </c>
      <c r="O30" s="68">
        <v>271605968.29930001</v>
      </c>
      <c r="P30" s="68">
        <v>84803</v>
      </c>
      <c r="Q30" s="68">
        <v>67240</v>
      </c>
      <c r="R30" s="69">
        <v>26.119869125520498</v>
      </c>
      <c r="S30" s="68">
        <v>14.989708255604199</v>
      </c>
      <c r="T30" s="68">
        <v>15.998406719214801</v>
      </c>
      <c r="U30" s="70">
        <v>-6.7292734882513203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1081621.1747999999</v>
      </c>
      <c r="E31" s="68">
        <v>1027785</v>
      </c>
      <c r="F31" s="69">
        <v>105.23807749675299</v>
      </c>
      <c r="G31" s="68">
        <v>659180.01390000002</v>
      </c>
      <c r="H31" s="69">
        <v>64.085856972612305</v>
      </c>
      <c r="I31" s="68">
        <v>-10469.066800000001</v>
      </c>
      <c r="J31" s="69">
        <v>-0.96790512648162697</v>
      </c>
      <c r="K31" s="68">
        <v>39740.459900000002</v>
      </c>
      <c r="L31" s="69">
        <v>6.0287719685064296</v>
      </c>
      <c r="M31" s="69">
        <v>-1.2634359749822599</v>
      </c>
      <c r="N31" s="68">
        <v>5549708.1572000002</v>
      </c>
      <c r="O31" s="68">
        <v>227404974.06819999</v>
      </c>
      <c r="P31" s="68">
        <v>38596</v>
      </c>
      <c r="Q31" s="68">
        <v>28025</v>
      </c>
      <c r="R31" s="69">
        <v>37.719892952720798</v>
      </c>
      <c r="S31" s="68">
        <v>28.0241780184475</v>
      </c>
      <c r="T31" s="68">
        <v>22.136423625334501</v>
      </c>
      <c r="U31" s="70">
        <v>21.0095524986932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127753.14049999999</v>
      </c>
      <c r="E32" s="68">
        <v>161183</v>
      </c>
      <c r="F32" s="69">
        <v>79.259686505400694</v>
      </c>
      <c r="G32" s="68">
        <v>121564.84699999999</v>
      </c>
      <c r="H32" s="69">
        <v>5.0905287611640002</v>
      </c>
      <c r="I32" s="68">
        <v>34550.819300000003</v>
      </c>
      <c r="J32" s="69">
        <v>27.044986263957998</v>
      </c>
      <c r="K32" s="68">
        <v>31509.120699999999</v>
      </c>
      <c r="L32" s="69">
        <v>25.919598862325699</v>
      </c>
      <c r="M32" s="69">
        <v>9.6533909307092006E-2</v>
      </c>
      <c r="N32" s="68">
        <v>904255.52469999995</v>
      </c>
      <c r="O32" s="68">
        <v>34966774.665899999</v>
      </c>
      <c r="P32" s="68">
        <v>26876</v>
      </c>
      <c r="Q32" s="68">
        <v>24039</v>
      </c>
      <c r="R32" s="69">
        <v>11.8016556429136</v>
      </c>
      <c r="S32" s="68">
        <v>4.7534283561541901</v>
      </c>
      <c r="T32" s="68">
        <v>4.8891660343608301</v>
      </c>
      <c r="U32" s="70">
        <v>-2.8555742936758799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71"/>
      <c r="E33" s="71"/>
      <c r="F33" s="71"/>
      <c r="G33" s="68">
        <v>214.35919999999999</v>
      </c>
      <c r="H33" s="71"/>
      <c r="I33" s="71"/>
      <c r="J33" s="71"/>
      <c r="K33" s="68">
        <v>44.977200000000003</v>
      </c>
      <c r="L33" s="69">
        <v>20.9821645163819</v>
      </c>
      <c r="M33" s="71"/>
      <c r="N33" s="71"/>
      <c r="O33" s="68">
        <v>4861.8397999999997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3"/>
      <c r="B35" s="42" t="s">
        <v>32</v>
      </c>
      <c r="C35" s="43"/>
      <c r="D35" s="68">
        <v>170787.2384</v>
      </c>
      <c r="E35" s="68">
        <v>137779</v>
      </c>
      <c r="F35" s="69">
        <v>123.957379861953</v>
      </c>
      <c r="G35" s="68">
        <v>148028.48449999999</v>
      </c>
      <c r="H35" s="69">
        <v>15.374577384125001</v>
      </c>
      <c r="I35" s="68">
        <v>17796.302599999999</v>
      </c>
      <c r="J35" s="69">
        <v>10.4201594725241</v>
      </c>
      <c r="K35" s="68">
        <v>17391.939699999999</v>
      </c>
      <c r="L35" s="69">
        <v>11.7490493527278</v>
      </c>
      <c r="M35" s="69">
        <v>2.3250017362928001E-2</v>
      </c>
      <c r="N35" s="68">
        <v>1047847.3035</v>
      </c>
      <c r="O35" s="68">
        <v>37078729.453900002</v>
      </c>
      <c r="P35" s="68">
        <v>13219</v>
      </c>
      <c r="Q35" s="68">
        <v>10097</v>
      </c>
      <c r="R35" s="69">
        <v>30.920075269882101</v>
      </c>
      <c r="S35" s="68">
        <v>12.9198304259021</v>
      </c>
      <c r="T35" s="68">
        <v>13.2342505298604</v>
      </c>
      <c r="U35" s="70">
        <v>-2.43362407704582</v>
      </c>
      <c r="V35" s="37"/>
      <c r="W35" s="37"/>
    </row>
    <row r="36" spans="1:23" ht="12" customHeight="1" thickBot="1" x14ac:dyDescent="0.2">
      <c r="A36" s="53"/>
      <c r="B36" s="42" t="s">
        <v>37</v>
      </c>
      <c r="C36" s="43"/>
      <c r="D36" s="71"/>
      <c r="E36" s="68">
        <v>462652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415694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3"/>
      <c r="B38" s="42" t="s">
        <v>39</v>
      </c>
      <c r="C38" s="43"/>
      <c r="D38" s="71"/>
      <c r="E38" s="68">
        <v>338188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3"/>
      <c r="B39" s="42" t="s">
        <v>33</v>
      </c>
      <c r="C39" s="43"/>
      <c r="D39" s="68">
        <v>232194.78659999999</v>
      </c>
      <c r="E39" s="68">
        <v>282932</v>
      </c>
      <c r="F39" s="69">
        <v>82.067347136414398</v>
      </c>
      <c r="G39" s="68">
        <v>268959.40210000001</v>
      </c>
      <c r="H39" s="69">
        <v>-13.669206286505201</v>
      </c>
      <c r="I39" s="68">
        <v>13636.621499999999</v>
      </c>
      <c r="J39" s="69">
        <v>5.8729232036943602</v>
      </c>
      <c r="K39" s="68">
        <v>13354.934800000001</v>
      </c>
      <c r="L39" s="69">
        <v>4.9654091642554299</v>
      </c>
      <c r="M39" s="69">
        <v>2.1092330604264999E-2</v>
      </c>
      <c r="N39" s="68">
        <v>1840171.9793</v>
      </c>
      <c r="O39" s="68">
        <v>62358190.863899998</v>
      </c>
      <c r="P39" s="68">
        <v>356</v>
      </c>
      <c r="Q39" s="68">
        <v>328</v>
      </c>
      <c r="R39" s="69">
        <v>8.5365853658536697</v>
      </c>
      <c r="S39" s="68">
        <v>652.23254662921397</v>
      </c>
      <c r="T39" s="68">
        <v>625.61236402438999</v>
      </c>
      <c r="U39" s="70">
        <v>4.0813943956643097</v>
      </c>
      <c r="V39" s="37"/>
      <c r="W39" s="37"/>
    </row>
    <row r="40" spans="1:23" ht="12" thickBot="1" x14ac:dyDescent="0.2">
      <c r="A40" s="53"/>
      <c r="B40" s="42" t="s">
        <v>34</v>
      </c>
      <c r="C40" s="43"/>
      <c r="D40" s="68">
        <v>381099.84179999999</v>
      </c>
      <c r="E40" s="68">
        <v>355046</v>
      </c>
      <c r="F40" s="69">
        <v>107.338159506092</v>
      </c>
      <c r="G40" s="68">
        <v>353816.63050000003</v>
      </c>
      <c r="H40" s="69">
        <v>7.7111161398616002</v>
      </c>
      <c r="I40" s="68">
        <v>19980.656999999999</v>
      </c>
      <c r="J40" s="69">
        <v>5.2428930186976501</v>
      </c>
      <c r="K40" s="68">
        <v>23519.376100000001</v>
      </c>
      <c r="L40" s="69">
        <v>6.6473348261678202</v>
      </c>
      <c r="M40" s="69">
        <v>-0.150459735196802</v>
      </c>
      <c r="N40" s="68">
        <v>3604311.8963000001</v>
      </c>
      <c r="O40" s="68">
        <v>124504707.3654</v>
      </c>
      <c r="P40" s="68">
        <v>1922</v>
      </c>
      <c r="Q40" s="68">
        <v>1966</v>
      </c>
      <c r="R40" s="69">
        <v>-2.2380467955239101</v>
      </c>
      <c r="S40" s="68">
        <v>198.28295619146701</v>
      </c>
      <c r="T40" s="68">
        <v>208.160287131231</v>
      </c>
      <c r="U40" s="70">
        <v>-4.9814321560880499</v>
      </c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145746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3"/>
      <c r="B42" s="42" t="s">
        <v>41</v>
      </c>
      <c r="C42" s="43"/>
      <c r="D42" s="71"/>
      <c r="E42" s="68">
        <v>70865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4"/>
      <c r="B44" s="42" t="s">
        <v>35</v>
      </c>
      <c r="C44" s="43"/>
      <c r="D44" s="73">
        <v>24906.878400000001</v>
      </c>
      <c r="E44" s="73">
        <v>0</v>
      </c>
      <c r="F44" s="74"/>
      <c r="G44" s="73">
        <v>18248.502799999998</v>
      </c>
      <c r="H44" s="75">
        <v>36.487243216468102</v>
      </c>
      <c r="I44" s="73">
        <v>3819.4837000000002</v>
      </c>
      <c r="J44" s="75">
        <v>15.335055797277301</v>
      </c>
      <c r="K44" s="73">
        <v>2499.6986000000002</v>
      </c>
      <c r="L44" s="75">
        <v>13.698102399940501</v>
      </c>
      <c r="M44" s="75">
        <v>0.52797769299066699</v>
      </c>
      <c r="N44" s="73">
        <v>182625.26689999999</v>
      </c>
      <c r="O44" s="73">
        <v>7726029.4585999995</v>
      </c>
      <c r="P44" s="73">
        <v>37</v>
      </c>
      <c r="Q44" s="73">
        <v>27</v>
      </c>
      <c r="R44" s="75">
        <v>37.037037037037003</v>
      </c>
      <c r="S44" s="73">
        <v>673.15887567567597</v>
      </c>
      <c r="T44" s="73">
        <v>806.42047777777805</v>
      </c>
      <c r="U44" s="76">
        <v>-19.796456218205901</v>
      </c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58622</v>
      </c>
      <c r="D2" s="32">
        <v>548362.91769316199</v>
      </c>
      <c r="E2" s="32">
        <v>417106.25776581198</v>
      </c>
      <c r="F2" s="32">
        <v>131256.65992735</v>
      </c>
      <c r="G2" s="32">
        <v>417106.25776581198</v>
      </c>
      <c r="H2" s="32">
        <v>0.23936093359397301</v>
      </c>
    </row>
    <row r="3" spans="1:8" ht="14.25" x14ac:dyDescent="0.2">
      <c r="A3" s="32">
        <v>2</v>
      </c>
      <c r="B3" s="33">
        <v>13</v>
      </c>
      <c r="C3" s="32">
        <v>11739.422</v>
      </c>
      <c r="D3" s="32">
        <v>102731.71106016899</v>
      </c>
      <c r="E3" s="32">
        <v>81126.539041055905</v>
      </c>
      <c r="F3" s="32">
        <v>21605.172019113499</v>
      </c>
      <c r="G3" s="32">
        <v>81126.539041055905</v>
      </c>
      <c r="H3" s="32">
        <v>0.21030674750914499</v>
      </c>
    </row>
    <row r="4" spans="1:8" ht="14.25" x14ac:dyDescent="0.2">
      <c r="A4" s="32">
        <v>3</v>
      </c>
      <c r="B4" s="33">
        <v>14</v>
      </c>
      <c r="C4" s="32">
        <v>123852</v>
      </c>
      <c r="D4" s="32">
        <v>154077.587474359</v>
      </c>
      <c r="E4" s="32">
        <v>113010.31110000001</v>
      </c>
      <c r="F4" s="32">
        <v>41067.276374358997</v>
      </c>
      <c r="G4" s="32">
        <v>113010.31110000001</v>
      </c>
      <c r="H4" s="32">
        <v>0.26653634086264</v>
      </c>
    </row>
    <row r="5" spans="1:8" ht="14.25" x14ac:dyDescent="0.2">
      <c r="A5" s="32">
        <v>4</v>
      </c>
      <c r="B5" s="33">
        <v>15</v>
      </c>
      <c r="C5" s="32">
        <v>3893</v>
      </c>
      <c r="D5" s="32">
        <v>46777.227535042701</v>
      </c>
      <c r="E5" s="32">
        <v>36125.639194871801</v>
      </c>
      <c r="F5" s="32">
        <v>10651.5883401709</v>
      </c>
      <c r="G5" s="32">
        <v>36125.639194871801</v>
      </c>
      <c r="H5" s="32">
        <v>0.227708842560013</v>
      </c>
    </row>
    <row r="6" spans="1:8" ht="14.25" x14ac:dyDescent="0.2">
      <c r="A6" s="32">
        <v>5</v>
      </c>
      <c r="B6" s="33">
        <v>16</v>
      </c>
      <c r="C6" s="32">
        <v>2497</v>
      </c>
      <c r="D6" s="32">
        <v>127963.257394017</v>
      </c>
      <c r="E6" s="32">
        <v>107860.489989744</v>
      </c>
      <c r="F6" s="32">
        <v>20102.767404273502</v>
      </c>
      <c r="G6" s="32">
        <v>107860.489989744</v>
      </c>
      <c r="H6" s="32">
        <v>0.15709796556971201</v>
      </c>
    </row>
    <row r="7" spans="1:8" ht="14.25" x14ac:dyDescent="0.2">
      <c r="A7" s="32">
        <v>6</v>
      </c>
      <c r="B7" s="33">
        <v>17</v>
      </c>
      <c r="C7" s="32">
        <v>18198</v>
      </c>
      <c r="D7" s="32">
        <v>259880.48818546999</v>
      </c>
      <c r="E7" s="32">
        <v>199041.65730256401</v>
      </c>
      <c r="F7" s="32">
        <v>60838.830882905997</v>
      </c>
      <c r="G7" s="32">
        <v>199041.65730256401</v>
      </c>
      <c r="H7" s="32">
        <v>0.234103111425152</v>
      </c>
    </row>
    <row r="8" spans="1:8" ht="14.25" x14ac:dyDescent="0.2">
      <c r="A8" s="32">
        <v>7</v>
      </c>
      <c r="B8" s="33">
        <v>18</v>
      </c>
      <c r="C8" s="32">
        <v>66509</v>
      </c>
      <c r="D8" s="32">
        <v>157364.27607777799</v>
      </c>
      <c r="E8" s="32">
        <v>161200.233694872</v>
      </c>
      <c r="F8" s="32">
        <v>-3835.95761709402</v>
      </c>
      <c r="G8" s="32">
        <v>161200.233694872</v>
      </c>
      <c r="H8" s="32">
        <v>-2.4376292464231699E-2</v>
      </c>
    </row>
    <row r="9" spans="1:8" ht="14.25" x14ac:dyDescent="0.2">
      <c r="A9" s="32">
        <v>8</v>
      </c>
      <c r="B9" s="33">
        <v>19</v>
      </c>
      <c r="C9" s="32">
        <v>13105</v>
      </c>
      <c r="D9" s="32">
        <v>89726.587192307707</v>
      </c>
      <c r="E9" s="32">
        <v>78501.169701709397</v>
      </c>
      <c r="F9" s="32">
        <v>11225.4174905983</v>
      </c>
      <c r="G9" s="32">
        <v>78501.169701709397</v>
      </c>
      <c r="H9" s="32">
        <v>0.12510692584951699</v>
      </c>
    </row>
    <row r="10" spans="1:8" ht="14.25" x14ac:dyDescent="0.2">
      <c r="A10" s="32">
        <v>9</v>
      </c>
      <c r="B10" s="33">
        <v>21</v>
      </c>
      <c r="C10" s="32">
        <v>231794</v>
      </c>
      <c r="D10" s="32">
        <v>868150.74560000002</v>
      </c>
      <c r="E10" s="32">
        <v>860852.67810000002</v>
      </c>
      <c r="F10" s="32">
        <v>7298.0675000000001</v>
      </c>
      <c r="G10" s="32">
        <v>860852.67810000002</v>
      </c>
      <c r="H10" s="32">
        <v>8.4064519174675504E-3</v>
      </c>
    </row>
    <row r="11" spans="1:8" ht="14.25" x14ac:dyDescent="0.2">
      <c r="A11" s="32">
        <v>10</v>
      </c>
      <c r="B11" s="33">
        <v>22</v>
      </c>
      <c r="C11" s="32">
        <v>35247.188000000002</v>
      </c>
      <c r="D11" s="32">
        <v>455237.08471623901</v>
      </c>
      <c r="E11" s="32">
        <v>404481.02153162402</v>
      </c>
      <c r="F11" s="32">
        <v>50756.063184615399</v>
      </c>
      <c r="G11" s="32">
        <v>404481.02153162402</v>
      </c>
      <c r="H11" s="32">
        <v>0.111493691723847</v>
      </c>
    </row>
    <row r="12" spans="1:8" ht="14.25" x14ac:dyDescent="0.2">
      <c r="A12" s="32">
        <v>11</v>
      </c>
      <c r="B12" s="33">
        <v>23</v>
      </c>
      <c r="C12" s="32">
        <v>266121.53700000001</v>
      </c>
      <c r="D12" s="32">
        <v>1886045.02307009</v>
      </c>
      <c r="E12" s="32">
        <v>1581560.5680837601</v>
      </c>
      <c r="F12" s="32">
        <v>304484.454986325</v>
      </c>
      <c r="G12" s="32">
        <v>1581560.5680837601</v>
      </c>
      <c r="H12" s="32">
        <v>0.161440713907608</v>
      </c>
    </row>
    <row r="13" spans="1:8" ht="14.25" x14ac:dyDescent="0.2">
      <c r="A13" s="32">
        <v>12</v>
      </c>
      <c r="B13" s="33">
        <v>24</v>
      </c>
      <c r="C13" s="32">
        <v>14995.325999999999</v>
      </c>
      <c r="D13" s="32">
        <v>490785.80449572601</v>
      </c>
      <c r="E13" s="32">
        <v>449936.83614017098</v>
      </c>
      <c r="F13" s="32">
        <v>40848.968355555597</v>
      </c>
      <c r="G13" s="32">
        <v>449936.83614017098</v>
      </c>
      <c r="H13" s="32">
        <v>8.3231764206234807E-2</v>
      </c>
    </row>
    <row r="14" spans="1:8" ht="14.25" x14ac:dyDescent="0.2">
      <c r="A14" s="32">
        <v>13</v>
      </c>
      <c r="B14" s="33">
        <v>25</v>
      </c>
      <c r="C14" s="32">
        <v>80740</v>
      </c>
      <c r="D14" s="32">
        <v>854306.03430000006</v>
      </c>
      <c r="E14" s="32">
        <v>784685.72169999999</v>
      </c>
      <c r="F14" s="32">
        <v>69620.312600000005</v>
      </c>
      <c r="G14" s="32">
        <v>784685.72169999999</v>
      </c>
      <c r="H14" s="32">
        <v>8.1493410797508201E-2</v>
      </c>
    </row>
    <row r="15" spans="1:8" ht="14.25" x14ac:dyDescent="0.2">
      <c r="A15" s="32">
        <v>14</v>
      </c>
      <c r="B15" s="33">
        <v>26</v>
      </c>
      <c r="C15" s="32">
        <v>63610</v>
      </c>
      <c r="D15" s="32">
        <v>358395.67820000002</v>
      </c>
      <c r="E15" s="32">
        <v>328425.59279999998</v>
      </c>
      <c r="F15" s="32">
        <v>29970.0854</v>
      </c>
      <c r="G15" s="32">
        <v>328425.59279999998</v>
      </c>
      <c r="H15" s="32">
        <v>8.3622898441524804E-2</v>
      </c>
    </row>
    <row r="16" spans="1:8" ht="14.25" x14ac:dyDescent="0.2">
      <c r="A16" s="32">
        <v>15</v>
      </c>
      <c r="B16" s="33">
        <v>27</v>
      </c>
      <c r="C16" s="32">
        <v>190593.68299999999</v>
      </c>
      <c r="D16" s="32">
        <v>1239385.0748999999</v>
      </c>
      <c r="E16" s="32">
        <v>1095576.0482999999</v>
      </c>
      <c r="F16" s="32">
        <v>143809.02660000001</v>
      </c>
      <c r="G16" s="32">
        <v>1095576.0482999999</v>
      </c>
      <c r="H16" s="32">
        <v>0.11603256285106001</v>
      </c>
    </row>
    <row r="17" spans="1:8" ht="14.25" x14ac:dyDescent="0.2">
      <c r="A17" s="32">
        <v>16</v>
      </c>
      <c r="B17" s="33">
        <v>29</v>
      </c>
      <c r="C17" s="32">
        <v>234182</v>
      </c>
      <c r="D17" s="32">
        <v>2834198.50702821</v>
      </c>
      <c r="E17" s="32">
        <v>2822512.6594512798</v>
      </c>
      <c r="F17" s="32">
        <v>11685.847576923101</v>
      </c>
      <c r="G17" s="32">
        <v>2822512.6594512798</v>
      </c>
      <c r="H17" s="32">
        <v>4.1231577632775797E-3</v>
      </c>
    </row>
    <row r="18" spans="1:8" ht="14.25" x14ac:dyDescent="0.2">
      <c r="A18" s="32">
        <v>17</v>
      </c>
      <c r="B18" s="33">
        <v>31</v>
      </c>
      <c r="C18" s="32">
        <v>35583.724000000002</v>
      </c>
      <c r="D18" s="32">
        <v>295317.53391762299</v>
      </c>
      <c r="E18" s="32">
        <v>241810.39945707499</v>
      </c>
      <c r="F18" s="32">
        <v>53507.134460548201</v>
      </c>
      <c r="G18" s="32">
        <v>241810.39945707499</v>
      </c>
      <c r="H18" s="32">
        <v>0.181185091690064</v>
      </c>
    </row>
    <row r="19" spans="1:8" ht="14.25" x14ac:dyDescent="0.2">
      <c r="A19" s="32">
        <v>18</v>
      </c>
      <c r="B19" s="33">
        <v>32</v>
      </c>
      <c r="C19" s="32">
        <v>16802.830999999998</v>
      </c>
      <c r="D19" s="32">
        <v>264052.08247469203</v>
      </c>
      <c r="E19" s="32">
        <v>241195.09961560799</v>
      </c>
      <c r="F19" s="32">
        <v>22856.982859083499</v>
      </c>
      <c r="G19" s="32">
        <v>241195.09961560799</v>
      </c>
      <c r="H19" s="32">
        <v>8.6562403314028993E-2</v>
      </c>
    </row>
    <row r="20" spans="1:8" ht="14.25" x14ac:dyDescent="0.2">
      <c r="A20" s="32">
        <v>19</v>
      </c>
      <c r="B20" s="33">
        <v>33</v>
      </c>
      <c r="C20" s="32">
        <v>42736.139000000003</v>
      </c>
      <c r="D20" s="32">
        <v>507037.11683368898</v>
      </c>
      <c r="E20" s="32">
        <v>385822.46951343998</v>
      </c>
      <c r="F20" s="32">
        <v>121214.647320249</v>
      </c>
      <c r="G20" s="32">
        <v>385822.46951343998</v>
      </c>
      <c r="H20" s="32">
        <v>0.2390646429934</v>
      </c>
    </row>
    <row r="21" spans="1:8" ht="14.25" x14ac:dyDescent="0.2">
      <c r="A21" s="32">
        <v>20</v>
      </c>
      <c r="B21" s="33">
        <v>34</v>
      </c>
      <c r="C21" s="32">
        <v>52288.809000000001</v>
      </c>
      <c r="D21" s="32">
        <v>276640.04552518</v>
      </c>
      <c r="E21" s="32">
        <v>189153.39308855901</v>
      </c>
      <c r="F21" s="32">
        <v>87486.652436620905</v>
      </c>
      <c r="G21" s="32">
        <v>189153.39308855901</v>
      </c>
      <c r="H21" s="32">
        <v>0.31624724566009299</v>
      </c>
    </row>
    <row r="22" spans="1:8" ht="14.25" x14ac:dyDescent="0.2">
      <c r="A22" s="32">
        <v>21</v>
      </c>
      <c r="B22" s="33">
        <v>35</v>
      </c>
      <c r="C22" s="32">
        <v>38742.906000000003</v>
      </c>
      <c r="D22" s="32">
        <v>876023.37719999999</v>
      </c>
      <c r="E22" s="32">
        <v>840198.76659999997</v>
      </c>
      <c r="F22" s="32">
        <v>35824.6106</v>
      </c>
      <c r="G22" s="32">
        <v>840198.76659999997</v>
      </c>
      <c r="H22" s="32">
        <v>4.08945828757502E-2</v>
      </c>
    </row>
    <row r="23" spans="1:8" ht="14.25" x14ac:dyDescent="0.2">
      <c r="A23" s="32">
        <v>22</v>
      </c>
      <c r="B23" s="33">
        <v>36</v>
      </c>
      <c r="C23" s="32">
        <v>148909.93</v>
      </c>
      <c r="D23" s="32">
        <v>623529.14904424804</v>
      </c>
      <c r="E23" s="32">
        <v>528266.08956938505</v>
      </c>
      <c r="F23" s="32">
        <v>95263.059474863097</v>
      </c>
      <c r="G23" s="32">
        <v>528266.08956938505</v>
      </c>
      <c r="H23" s="32">
        <v>0.15278044277622499</v>
      </c>
    </row>
    <row r="24" spans="1:8" ht="14.25" x14ac:dyDescent="0.2">
      <c r="A24" s="32">
        <v>23</v>
      </c>
      <c r="B24" s="33">
        <v>37</v>
      </c>
      <c r="C24" s="32">
        <v>157890.633</v>
      </c>
      <c r="D24" s="32">
        <v>1271172.21479646</v>
      </c>
      <c r="E24" s="32">
        <v>1123279.5252077701</v>
      </c>
      <c r="F24" s="32">
        <v>147892.68958869201</v>
      </c>
      <c r="G24" s="32">
        <v>1123279.5252077701</v>
      </c>
      <c r="H24" s="32">
        <v>0.11634355114690199</v>
      </c>
    </row>
    <row r="25" spans="1:8" ht="14.25" x14ac:dyDescent="0.2">
      <c r="A25" s="32">
        <v>24</v>
      </c>
      <c r="B25" s="33">
        <v>38</v>
      </c>
      <c r="C25" s="32">
        <v>251221.1</v>
      </c>
      <c r="D25" s="32">
        <v>1081621.1256327401</v>
      </c>
      <c r="E25" s="32">
        <v>1092090.2066194699</v>
      </c>
      <c r="F25" s="32">
        <v>-10469.080986725699</v>
      </c>
      <c r="G25" s="32">
        <v>1092090.2066194699</v>
      </c>
      <c r="H25" s="32">
        <v>-9.6790648209661208E-3</v>
      </c>
    </row>
    <row r="26" spans="1:8" ht="14.25" x14ac:dyDescent="0.2">
      <c r="A26" s="32">
        <v>25</v>
      </c>
      <c r="B26" s="33">
        <v>39</v>
      </c>
      <c r="C26" s="32">
        <v>91402.778999999995</v>
      </c>
      <c r="D26" s="32">
        <v>127753.097072672</v>
      </c>
      <c r="E26" s="32">
        <v>93202.312188953496</v>
      </c>
      <c r="F26" s="32">
        <v>34550.784883718698</v>
      </c>
      <c r="G26" s="32">
        <v>93202.312188953496</v>
      </c>
      <c r="H26" s="32">
        <v>0.27044968517721701</v>
      </c>
    </row>
    <row r="27" spans="1:8" ht="14.25" x14ac:dyDescent="0.2">
      <c r="A27" s="32">
        <v>26</v>
      </c>
      <c r="B27" s="33">
        <v>42</v>
      </c>
      <c r="C27" s="32">
        <v>9635.5550000000003</v>
      </c>
      <c r="D27" s="32">
        <v>170787.2383</v>
      </c>
      <c r="E27" s="32">
        <v>152990.9319</v>
      </c>
      <c r="F27" s="32">
        <v>17796.306400000001</v>
      </c>
      <c r="G27" s="32">
        <v>152990.9319</v>
      </c>
      <c r="H27" s="32">
        <v>0.10420161703616</v>
      </c>
    </row>
    <row r="28" spans="1:8" ht="14.25" x14ac:dyDescent="0.2">
      <c r="A28" s="32">
        <v>27</v>
      </c>
      <c r="B28" s="33">
        <v>75</v>
      </c>
      <c r="C28" s="32">
        <v>365</v>
      </c>
      <c r="D28" s="32">
        <v>232194.78632478599</v>
      </c>
      <c r="E28" s="32">
        <v>218558.16752136801</v>
      </c>
      <c r="F28" s="32">
        <v>13636.6188034188</v>
      </c>
      <c r="G28" s="32">
        <v>218558.16752136801</v>
      </c>
      <c r="H28" s="32">
        <v>5.8729220493109399E-2</v>
      </c>
    </row>
    <row r="29" spans="1:8" ht="14.25" x14ac:dyDescent="0.2">
      <c r="A29" s="32">
        <v>28</v>
      </c>
      <c r="B29" s="33">
        <v>76</v>
      </c>
      <c r="C29" s="32">
        <v>1915</v>
      </c>
      <c r="D29" s="32">
        <v>381099.83647948701</v>
      </c>
      <c r="E29" s="32">
        <v>361119.18368803401</v>
      </c>
      <c r="F29" s="32">
        <v>19980.652791453002</v>
      </c>
      <c r="G29" s="32">
        <v>361119.18368803401</v>
      </c>
      <c r="H29" s="32">
        <v>5.2428919875772403E-2</v>
      </c>
    </row>
    <row r="30" spans="1:8" ht="14.25" x14ac:dyDescent="0.2">
      <c r="A30" s="32">
        <v>29</v>
      </c>
      <c r="B30" s="33">
        <v>99</v>
      </c>
      <c r="C30" s="32">
        <v>37</v>
      </c>
      <c r="D30" s="32">
        <v>24906.878299674801</v>
      </c>
      <c r="E30" s="32">
        <v>21087.394735647798</v>
      </c>
      <c r="F30" s="32">
        <v>3819.4835640269298</v>
      </c>
      <c r="G30" s="32">
        <v>21087.394735647798</v>
      </c>
      <c r="H30" s="32">
        <v>0.15335055313121301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2014-08-08T00:42:09Z</dcterms:modified>
</cp:coreProperties>
</file>