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<sst xmlns="http://schemas.openxmlformats.org/spreadsheetml/2006/main" count="116" uniqueCount="73">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</sst>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1" sqref="I2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18515776.7524</v>
      </c>
      <c r="F3" s="25">
        <f>RA!I7</f>
        <v>1616298.3884000001</v>
      </c>
      <c r="G3" s="16">
        <f>E3-F3</f>
        <v>16899478.364</v>
      </c>
      <c r="H3" s="27">
        <f>RA!J7</f>
        <v>8.7293037176552506</v>
      </c>
      <c r="I3" s="20">
        <f>SUM(I4:I40)</f>
        <v>18515781.713444997</v>
      </c>
      <c r="J3" s="21">
        <f>SUM(J4:J40)</f>
        <v>16899478.410340033</v>
      </c>
      <c r="K3" s="22">
        <f>E3-I3</f>
        <v>-4.9610449969768524</v>
      </c>
      <c r="L3" s="22">
        <f>G3-J3</f>
        <v>-4.6340033411979675E-2</v>
      </c>
    </row>
    <row r="4" spans="1:13" x14ac:dyDescent="0.15">
      <c r="A4" s="41">
        <f>RA!A8</f>
        <v>41861</v>
      </c>
      <c r="B4" s="12">
        <v>12</v>
      </c>
      <c r="C4" s="38" t="s">
        <v>6</v>
      </c>
      <c r="D4" s="38"/>
      <c r="E4" s="15">
        <f>VLOOKUP(C4,RA!B8:D39,3,0)</f>
        <v>663924.15469999996</v>
      </c>
      <c r="F4" s="25">
        <f>VLOOKUP(C4,RA!B8:I43,8,0)</f>
        <v>160776.76420000001</v>
      </c>
      <c r="G4" s="16">
        <f t="shared" ref="G4:G40" si="0">E4-F4</f>
        <v>503147.39049999998</v>
      </c>
      <c r="H4" s="27">
        <f>RA!J8</f>
        <v>24.216134186690098</v>
      </c>
      <c r="I4" s="20">
        <f>VLOOKUP(B4,RMS!B:D,3,FALSE)</f>
        <v>663924.79988376098</v>
      </c>
      <c r="J4" s="21">
        <f>VLOOKUP(B4,RMS!B:E,4,FALSE)</f>
        <v>503147.40209829097</v>
      </c>
      <c r="K4" s="22">
        <f t="shared" ref="K4:K40" si="1">E4-I4</f>
        <v>-0.64518376102205366</v>
      </c>
      <c r="L4" s="22">
        <f t="shared" ref="L4:L40" si="2">G4-J4</f>
        <v>-1.1598290991969407E-2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126407.7809</v>
      </c>
      <c r="F5" s="25">
        <f>VLOOKUP(C5,RA!B9:I44,8,0)</f>
        <v>26219.1783</v>
      </c>
      <c r="G5" s="16">
        <f t="shared" si="0"/>
        <v>100188.6026</v>
      </c>
      <c r="H5" s="27">
        <f>RA!J9</f>
        <v>20.741743991805201</v>
      </c>
      <c r="I5" s="20">
        <f>VLOOKUP(B5,RMS!B:D,3,FALSE)</f>
        <v>126407.821199818</v>
      </c>
      <c r="J5" s="21">
        <f>VLOOKUP(B5,RMS!B:E,4,FALSE)</f>
        <v>100188.61537826199</v>
      </c>
      <c r="K5" s="22">
        <f t="shared" si="1"/>
        <v>-4.0299818007042632E-2</v>
      </c>
      <c r="L5" s="22">
        <f t="shared" si="2"/>
        <v>-1.2778261996572837E-2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183458.88329999999</v>
      </c>
      <c r="F6" s="25">
        <f>VLOOKUP(C6,RA!B10:I45,8,0)</f>
        <v>49163.423199999997</v>
      </c>
      <c r="G6" s="16">
        <f t="shared" si="0"/>
        <v>134295.4601</v>
      </c>
      <c r="H6" s="27">
        <f>RA!J10</f>
        <v>26.798060860103401</v>
      </c>
      <c r="I6" s="20">
        <f>VLOOKUP(B6,RMS!B:D,3,FALSE)</f>
        <v>183461.36356752101</v>
      </c>
      <c r="J6" s="21">
        <f>VLOOKUP(B6,RMS!B:E,4,FALSE)</f>
        <v>134295.460251282</v>
      </c>
      <c r="K6" s="22">
        <f t="shared" si="1"/>
        <v>-2.4802675210230518</v>
      </c>
      <c r="L6" s="22">
        <f t="shared" si="2"/>
        <v>-1.5128200175240636E-4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151727.9632</v>
      </c>
      <c r="F7" s="25">
        <f>VLOOKUP(C7,RA!B11:I46,8,0)</f>
        <v>13952.753199999999</v>
      </c>
      <c r="G7" s="16">
        <f t="shared" si="0"/>
        <v>137775.21</v>
      </c>
      <c r="H7" s="27">
        <f>RA!J11</f>
        <v>9.1959009438544896</v>
      </c>
      <c r="I7" s="20">
        <f>VLOOKUP(B7,RMS!B:D,3,FALSE)</f>
        <v>151727.99401196599</v>
      </c>
      <c r="J7" s="21">
        <f>VLOOKUP(B7,RMS!B:E,4,FALSE)</f>
        <v>137775.20997863199</v>
      </c>
      <c r="K7" s="22">
        <f t="shared" si="1"/>
        <v>-3.0811965989414603E-2</v>
      </c>
      <c r="L7" s="22">
        <f t="shared" si="2"/>
        <v>2.1368003217503428E-5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116436.6269</v>
      </c>
      <c r="F8" s="25">
        <f>VLOOKUP(C8,RA!B12:I47,8,0)</f>
        <v>19977.642800000001</v>
      </c>
      <c r="G8" s="16">
        <f t="shared" si="0"/>
        <v>96458.984100000001</v>
      </c>
      <c r="H8" s="27">
        <f>RA!J12</f>
        <v>17.157524510871902</v>
      </c>
      <c r="I8" s="20">
        <f>VLOOKUP(B8,RMS!B:D,3,FALSE)</f>
        <v>116436.626951282</v>
      </c>
      <c r="J8" s="21">
        <f>VLOOKUP(B8,RMS!B:E,4,FALSE)</f>
        <v>96458.983675213705</v>
      </c>
      <c r="K8" s="22">
        <f t="shared" si="1"/>
        <v>-5.1281997002661228E-5</v>
      </c>
      <c r="L8" s="22">
        <f t="shared" si="2"/>
        <v>4.2478629620745778E-4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292386.46649999998</v>
      </c>
      <c r="F9" s="25">
        <f>VLOOKUP(C9,RA!B13:I48,8,0)</f>
        <v>71191.355100000001</v>
      </c>
      <c r="G9" s="16">
        <f t="shared" si="0"/>
        <v>221195.11139999999</v>
      </c>
      <c r="H9" s="27">
        <f>RA!J13</f>
        <v>24.3483756112905</v>
      </c>
      <c r="I9" s="20">
        <f>VLOOKUP(B9,RMS!B:D,3,FALSE)</f>
        <v>292386.66792307701</v>
      </c>
      <c r="J9" s="21">
        <f>VLOOKUP(B9,RMS!B:E,4,FALSE)</f>
        <v>221195.11122906001</v>
      </c>
      <c r="K9" s="22">
        <f t="shared" si="1"/>
        <v>-0.20142307702917606</v>
      </c>
      <c r="L9" s="22">
        <f t="shared" si="2"/>
        <v>1.7093998030759394E-4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161990.9993</v>
      </c>
      <c r="F10" s="25">
        <f>VLOOKUP(C10,RA!B14:I49,8,0)</f>
        <v>-294.75959999999998</v>
      </c>
      <c r="G10" s="16">
        <f t="shared" si="0"/>
        <v>162285.75889999999</v>
      </c>
      <c r="H10" s="27">
        <f>RA!J14</f>
        <v>-0.18196048007217899</v>
      </c>
      <c r="I10" s="20">
        <f>VLOOKUP(B10,RMS!B:D,3,FALSE)</f>
        <v>161991.02703162399</v>
      </c>
      <c r="J10" s="21">
        <f>VLOOKUP(B10,RMS!B:E,4,FALSE)</f>
        <v>162285.75678547</v>
      </c>
      <c r="K10" s="22">
        <f t="shared" si="1"/>
        <v>-2.7731623995350674E-2</v>
      </c>
      <c r="L10" s="22">
        <f t="shared" si="2"/>
        <v>2.1145299833733588E-3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97943.323099999994</v>
      </c>
      <c r="F11" s="25">
        <f>VLOOKUP(C11,RA!B15:I50,8,0)</f>
        <v>12226.4591</v>
      </c>
      <c r="G11" s="16">
        <f t="shared" si="0"/>
        <v>85716.864000000001</v>
      </c>
      <c r="H11" s="27">
        <f>RA!J15</f>
        <v>12.483198152789701</v>
      </c>
      <c r="I11" s="20">
        <f>VLOOKUP(B11,RMS!B:D,3,FALSE)</f>
        <v>97943.3931512821</v>
      </c>
      <c r="J11" s="21">
        <f>VLOOKUP(B11,RMS!B:E,4,FALSE)</f>
        <v>85716.865675213703</v>
      </c>
      <c r="K11" s="22">
        <f t="shared" si="1"/>
        <v>-7.0051282105850987E-2</v>
      </c>
      <c r="L11" s="22">
        <f t="shared" si="2"/>
        <v>-1.6752137016737834E-3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1007153.2516</v>
      </c>
      <c r="F12" s="25">
        <f>VLOOKUP(C12,RA!B16:I51,8,0)</f>
        <v>24454.6993</v>
      </c>
      <c r="G12" s="16">
        <f t="shared" si="0"/>
        <v>982698.55229999998</v>
      </c>
      <c r="H12" s="27">
        <f>RA!J16</f>
        <v>2.4281011118367899</v>
      </c>
      <c r="I12" s="20">
        <f>VLOOKUP(B12,RMS!B:D,3,FALSE)</f>
        <v>1007153.0611</v>
      </c>
      <c r="J12" s="21">
        <f>VLOOKUP(B12,RMS!B:E,4,FALSE)</f>
        <v>982698.55229999998</v>
      </c>
      <c r="K12" s="22">
        <f t="shared" si="1"/>
        <v>0.19049999990966171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462510.20649999997</v>
      </c>
      <c r="F13" s="25">
        <f>VLOOKUP(C13,RA!B17:I52,8,0)</f>
        <v>45898.622100000001</v>
      </c>
      <c r="G13" s="16">
        <f t="shared" si="0"/>
        <v>416611.58439999999</v>
      </c>
      <c r="H13" s="27">
        <f>RA!J17</f>
        <v>9.9238074003454493</v>
      </c>
      <c r="I13" s="20">
        <f>VLOOKUP(B13,RMS!B:D,3,FALSE)</f>
        <v>462510.28817777801</v>
      </c>
      <c r="J13" s="21">
        <f>VLOOKUP(B13,RMS!B:E,4,FALSE)</f>
        <v>416611.584242735</v>
      </c>
      <c r="K13" s="22">
        <f t="shared" si="1"/>
        <v>-8.1677778041921556E-2</v>
      </c>
      <c r="L13" s="22">
        <f t="shared" si="2"/>
        <v>1.5726499259471893E-4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1963922.3133</v>
      </c>
      <c r="F14" s="25">
        <f>VLOOKUP(C14,RA!B18:I53,8,0)</f>
        <v>287242.66480000003</v>
      </c>
      <c r="G14" s="16">
        <f t="shared" si="0"/>
        <v>1676679.6485000001</v>
      </c>
      <c r="H14" s="27">
        <f>RA!J18</f>
        <v>14.625968800025699</v>
      </c>
      <c r="I14" s="20">
        <f>VLOOKUP(B14,RMS!B:D,3,FALSE)</f>
        <v>1963922.88704701</v>
      </c>
      <c r="J14" s="21">
        <f>VLOOKUP(B14,RMS!B:E,4,FALSE)</f>
        <v>1676679.65551282</v>
      </c>
      <c r="K14" s="22">
        <f t="shared" si="1"/>
        <v>-0.57374700997024775</v>
      </c>
      <c r="L14" s="22">
        <f t="shared" si="2"/>
        <v>-7.0128198713064194E-3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521230.81109999999</v>
      </c>
      <c r="F15" s="25">
        <f>VLOOKUP(C15,RA!B19:I54,8,0)</f>
        <v>45879.605799999998</v>
      </c>
      <c r="G15" s="16">
        <f t="shared" si="0"/>
        <v>475351.20529999997</v>
      </c>
      <c r="H15" s="27">
        <f>RA!J19</f>
        <v>8.8021668755874494</v>
      </c>
      <c r="I15" s="20">
        <f>VLOOKUP(B15,RMS!B:D,3,FALSE)</f>
        <v>521230.82557863201</v>
      </c>
      <c r="J15" s="21">
        <f>VLOOKUP(B15,RMS!B:E,4,FALSE)</f>
        <v>475351.204342735</v>
      </c>
      <c r="K15" s="22">
        <f t="shared" si="1"/>
        <v>-1.447863201610744E-2</v>
      </c>
      <c r="L15" s="22">
        <f t="shared" si="2"/>
        <v>9.5726497238501906E-4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1063395.7836</v>
      </c>
      <c r="F16" s="25">
        <f>VLOOKUP(C16,RA!B20:I55,8,0)</f>
        <v>77273.494699999996</v>
      </c>
      <c r="G16" s="16">
        <f t="shared" si="0"/>
        <v>986122.28889999993</v>
      </c>
      <c r="H16" s="27">
        <f>RA!J20</f>
        <v>7.2666730385557603</v>
      </c>
      <c r="I16" s="20">
        <f>VLOOKUP(B16,RMS!B:D,3,FALSE)</f>
        <v>1063395.6865999999</v>
      </c>
      <c r="J16" s="21">
        <f>VLOOKUP(B16,RMS!B:E,4,FALSE)</f>
        <v>986122.28890000004</v>
      </c>
      <c r="K16" s="22">
        <f t="shared" si="1"/>
        <v>9.7000000067055225E-2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424296.8223</v>
      </c>
      <c r="F17" s="25">
        <f>VLOOKUP(C17,RA!B21:I56,8,0)</f>
        <v>34860.054700000001</v>
      </c>
      <c r="G17" s="16">
        <f t="shared" si="0"/>
        <v>389436.76760000002</v>
      </c>
      <c r="H17" s="27">
        <f>RA!J21</f>
        <v>8.2159594104506706</v>
      </c>
      <c r="I17" s="20">
        <f>VLOOKUP(B17,RMS!B:D,3,FALSE)</f>
        <v>424296.60126736999</v>
      </c>
      <c r="J17" s="21">
        <f>VLOOKUP(B17,RMS!B:E,4,FALSE)</f>
        <v>389436.76752552798</v>
      </c>
      <c r="K17" s="22">
        <f t="shared" si="1"/>
        <v>0.22103263001190498</v>
      </c>
      <c r="L17" s="22">
        <f t="shared" si="2"/>
        <v>7.447204552590847E-5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1390216.1647999999</v>
      </c>
      <c r="F18" s="25">
        <f>VLOOKUP(C18,RA!B22:I57,8,0)</f>
        <v>156482.02770000001</v>
      </c>
      <c r="G18" s="16">
        <f t="shared" si="0"/>
        <v>1233734.1370999999</v>
      </c>
      <c r="H18" s="27">
        <f>RA!J22</f>
        <v>11.2559493740682</v>
      </c>
      <c r="I18" s="20">
        <f>VLOOKUP(B18,RMS!B:D,3,FALSE)</f>
        <v>1390216.4718333301</v>
      </c>
      <c r="J18" s="21">
        <f>VLOOKUP(B18,RMS!B:E,4,FALSE)</f>
        <v>1233734.1355000001</v>
      </c>
      <c r="K18" s="22">
        <f t="shared" si="1"/>
        <v>-0.30703333020210266</v>
      </c>
      <c r="L18" s="22">
        <f t="shared" si="2"/>
        <v>1.5999998431652784E-3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3400656.2349</v>
      </c>
      <c r="F19" s="25">
        <f>VLOOKUP(C19,RA!B23:I58,8,0)</f>
        <v>-74479.077000000005</v>
      </c>
      <c r="G19" s="16">
        <f t="shared" si="0"/>
        <v>3475135.3119000001</v>
      </c>
      <c r="H19" s="27">
        <f>RA!J23</f>
        <v>-2.19013836904894</v>
      </c>
      <c r="I19" s="20">
        <f>VLOOKUP(B19,RMS!B:D,3,FALSE)</f>
        <v>3400657.4107675198</v>
      </c>
      <c r="J19" s="21">
        <f>VLOOKUP(B19,RMS!B:E,4,FALSE)</f>
        <v>3475135.3551589702</v>
      </c>
      <c r="K19" s="22">
        <f t="shared" si="1"/>
        <v>-1.1758675198070705</v>
      </c>
      <c r="L19" s="22">
        <f t="shared" si="2"/>
        <v>-4.3258970137685537E-2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311635.64689999999</v>
      </c>
      <c r="F20" s="25">
        <f>VLOOKUP(C20,RA!B24:I59,8,0)</f>
        <v>54685.715799999998</v>
      </c>
      <c r="G20" s="16">
        <f t="shared" si="0"/>
        <v>256949.93109999999</v>
      </c>
      <c r="H20" s="27">
        <f>RA!J24</f>
        <v>17.547965498808299</v>
      </c>
      <c r="I20" s="20">
        <f>VLOOKUP(B20,RMS!B:D,3,FALSE)</f>
        <v>311635.63833427901</v>
      </c>
      <c r="J20" s="21">
        <f>VLOOKUP(B20,RMS!B:E,4,FALSE)</f>
        <v>256949.912679406</v>
      </c>
      <c r="K20" s="22">
        <f t="shared" si="1"/>
        <v>8.5657209856435657E-3</v>
      </c>
      <c r="L20" s="22">
        <f t="shared" si="2"/>
        <v>1.8420593987684697E-2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277602.76010000001</v>
      </c>
      <c r="F21" s="25">
        <f>VLOOKUP(C21,RA!B25:I60,8,0)</f>
        <v>23050.7287</v>
      </c>
      <c r="G21" s="16">
        <f t="shared" si="0"/>
        <v>254552.03140000001</v>
      </c>
      <c r="H21" s="27">
        <f>RA!J25</f>
        <v>8.3034940616932307</v>
      </c>
      <c r="I21" s="20">
        <f>VLOOKUP(B21,RMS!B:D,3,FALSE)</f>
        <v>277602.760652303</v>
      </c>
      <c r="J21" s="21">
        <f>VLOOKUP(B21,RMS!B:E,4,FALSE)</f>
        <v>254552.026047753</v>
      </c>
      <c r="K21" s="22">
        <f t="shared" si="1"/>
        <v>-5.523029831238091E-4</v>
      </c>
      <c r="L21" s="22">
        <f t="shared" si="2"/>
        <v>5.3522470116149634E-3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576126.37650000001</v>
      </c>
      <c r="F22" s="25">
        <f>VLOOKUP(C22,RA!B26:I61,8,0)</f>
        <v>121950.1471</v>
      </c>
      <c r="G22" s="16">
        <f t="shared" si="0"/>
        <v>454176.22940000001</v>
      </c>
      <c r="H22" s="27">
        <f>RA!J26</f>
        <v>21.1672563649757</v>
      </c>
      <c r="I22" s="20">
        <f>VLOOKUP(B22,RMS!B:D,3,FALSE)</f>
        <v>576126.38224784099</v>
      </c>
      <c r="J22" s="21">
        <f>VLOOKUP(B22,RMS!B:E,4,FALSE)</f>
        <v>454176.40285975102</v>
      </c>
      <c r="K22" s="22">
        <f t="shared" si="1"/>
        <v>-5.7478409726172686E-3</v>
      </c>
      <c r="L22" s="22">
        <f t="shared" si="2"/>
        <v>-0.17345975100761279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299827.33069999999</v>
      </c>
      <c r="F23" s="25">
        <f>VLOOKUP(C23,RA!B27:I62,8,0)</f>
        <v>99174.488200000007</v>
      </c>
      <c r="G23" s="16">
        <f t="shared" si="0"/>
        <v>200652.84249999997</v>
      </c>
      <c r="H23" s="27">
        <f>RA!J27</f>
        <v>33.077200790354802</v>
      </c>
      <c r="I23" s="20">
        <f>VLOOKUP(B23,RMS!B:D,3,FALSE)</f>
        <v>299827.22813949798</v>
      </c>
      <c r="J23" s="21">
        <f>VLOOKUP(B23,RMS!B:E,4,FALSE)</f>
        <v>200652.846814975</v>
      </c>
      <c r="K23" s="22">
        <f t="shared" si="1"/>
        <v>0.10256050201132894</v>
      </c>
      <c r="L23" s="22">
        <f t="shared" si="2"/>
        <v>-4.3149750272277743E-3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970141.87479999999</v>
      </c>
      <c r="F24" s="25">
        <f>VLOOKUP(C24,RA!B28:I63,8,0)</f>
        <v>37312.312400000003</v>
      </c>
      <c r="G24" s="16">
        <f t="shared" si="0"/>
        <v>932829.56239999994</v>
      </c>
      <c r="H24" s="27">
        <f>RA!J28</f>
        <v>3.8460676081724801</v>
      </c>
      <c r="I24" s="20">
        <f>VLOOKUP(B24,RMS!B:D,3,FALSE)</f>
        <v>970141.87472035398</v>
      </c>
      <c r="J24" s="21">
        <f>VLOOKUP(B24,RMS!B:E,4,FALSE)</f>
        <v>932829.53487610596</v>
      </c>
      <c r="K24" s="22">
        <f t="shared" si="1"/>
        <v>7.9646008089184761E-5</v>
      </c>
      <c r="L24" s="22">
        <f t="shared" si="2"/>
        <v>2.7523893979378045E-2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642684.50040000002</v>
      </c>
      <c r="F25" s="25">
        <f>VLOOKUP(C25,RA!B29:I64,8,0)</f>
        <v>93782.781499999997</v>
      </c>
      <c r="G25" s="16">
        <f t="shared" si="0"/>
        <v>548901.71889999998</v>
      </c>
      <c r="H25" s="27">
        <f>RA!J29</f>
        <v>14.592351525769001</v>
      </c>
      <c r="I25" s="20">
        <f>VLOOKUP(B25,RMS!B:D,3,FALSE)</f>
        <v>642684.49825398205</v>
      </c>
      <c r="J25" s="21">
        <f>VLOOKUP(B25,RMS!B:E,4,FALSE)</f>
        <v>548901.70150381699</v>
      </c>
      <c r="K25" s="22">
        <f t="shared" si="1"/>
        <v>2.1460179705172777E-3</v>
      </c>
      <c r="L25" s="22">
        <f t="shared" si="2"/>
        <v>1.7396182985976338E-2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1241005.9986</v>
      </c>
      <c r="F26" s="25">
        <f>VLOOKUP(C26,RA!B30:I65,8,0)</f>
        <v>138505.09779999999</v>
      </c>
      <c r="G26" s="16">
        <f t="shared" si="0"/>
        <v>1102500.9007999999</v>
      </c>
      <c r="H26" s="27">
        <f>RA!J30</f>
        <v>11.1607113870723</v>
      </c>
      <c r="I26" s="20">
        <f>VLOOKUP(B26,RMS!B:D,3,FALSE)</f>
        <v>1241006.00417788</v>
      </c>
      <c r="J26" s="21">
        <f>VLOOKUP(B26,RMS!B:E,4,FALSE)</f>
        <v>1102500.7445139501</v>
      </c>
      <c r="K26" s="22">
        <f t="shared" si="1"/>
        <v>-5.5778799578547478E-3</v>
      </c>
      <c r="L26" s="22">
        <f t="shared" si="2"/>
        <v>0.15628604986704886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1175197.2897000001</v>
      </c>
      <c r="F27" s="25">
        <f>VLOOKUP(C27,RA!B31:I66,8,0)</f>
        <v>233.2884</v>
      </c>
      <c r="G27" s="16">
        <f t="shared" si="0"/>
        <v>1174964.0013000001</v>
      </c>
      <c r="H27" s="27">
        <f>RA!J31</f>
        <v>1.9850998810553001E-2</v>
      </c>
      <c r="I27" s="20">
        <f>VLOOKUP(B27,RMS!B:D,3,FALSE)</f>
        <v>1175197.25350265</v>
      </c>
      <c r="J27" s="21">
        <f>VLOOKUP(B27,RMS!B:E,4,FALSE)</f>
        <v>1174964.03571239</v>
      </c>
      <c r="K27" s="22">
        <f t="shared" si="1"/>
        <v>3.6197350127622485E-2</v>
      </c>
      <c r="L27" s="22">
        <f t="shared" si="2"/>
        <v>-3.4412389853969216E-2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143727.92420000001</v>
      </c>
      <c r="F28" s="25">
        <f>VLOOKUP(C28,RA!B32:I67,8,0)</f>
        <v>37916.556400000001</v>
      </c>
      <c r="G28" s="16">
        <f t="shared" si="0"/>
        <v>105811.36780000001</v>
      </c>
      <c r="H28" s="27">
        <f>RA!J32</f>
        <v>26.380786204939799</v>
      </c>
      <c r="I28" s="20">
        <f>VLOOKUP(B28,RMS!B:D,3,FALSE)</f>
        <v>143727.88909854801</v>
      </c>
      <c r="J28" s="21">
        <f>VLOOKUP(B28,RMS!B:E,4,FALSE)</f>
        <v>105811.360220349</v>
      </c>
      <c r="K28" s="22">
        <f t="shared" si="1"/>
        <v>3.5101451998343691E-2</v>
      </c>
      <c r="L28" s="22">
        <f t="shared" si="2"/>
        <v>7.5796510063810274E-3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175780.49230000001</v>
      </c>
      <c r="F31" s="25">
        <f>VLOOKUP(C31,RA!B35:I70,8,0)</f>
        <v>18763.330399999999</v>
      </c>
      <c r="G31" s="16">
        <f t="shared" si="0"/>
        <v>157017.16190000001</v>
      </c>
      <c r="H31" s="27">
        <f>RA!J35</f>
        <v>10.674296194356501</v>
      </c>
      <c r="I31" s="20">
        <f>VLOOKUP(B31,RMS!B:D,3,FALSE)</f>
        <v>175780.492</v>
      </c>
      <c r="J31" s="21">
        <f>VLOOKUP(B31,RMS!B:E,4,FALSE)</f>
        <v>157017.15539999999</v>
      </c>
      <c r="K31" s="22">
        <f t="shared" si="1"/>
        <v>3.0000001424923539E-4</v>
      </c>
      <c r="L31" s="22">
        <f t="shared" si="2"/>
        <v>6.5000000176951289E-3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234194.01790000001</v>
      </c>
      <c r="F35" s="25">
        <f>VLOOKUP(C35,RA!B8:I74,8,0)</f>
        <v>13412.513000000001</v>
      </c>
      <c r="G35" s="16">
        <f t="shared" si="0"/>
        <v>220781.5049</v>
      </c>
      <c r="H35" s="27">
        <f>RA!J39</f>
        <v>5.7270946202080601</v>
      </c>
      <c r="I35" s="20">
        <f>VLOOKUP(B35,RMS!B:D,3,FALSE)</f>
        <v>234194.01709401701</v>
      </c>
      <c r="J35" s="21">
        <f>VLOOKUP(B35,RMS!B:E,4,FALSE)</f>
        <v>220781.50427350399</v>
      </c>
      <c r="K35" s="22">
        <f t="shared" si="1"/>
        <v>8.0598299973644316E-4</v>
      </c>
      <c r="L35" s="22">
        <f t="shared" si="2"/>
        <v>6.2649601022712886E-4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407550.61859999999</v>
      </c>
      <c r="F36" s="25">
        <f>VLOOKUP(C36,RA!B8:I75,8,0)</f>
        <v>23474.614000000001</v>
      </c>
      <c r="G36" s="16">
        <f t="shared" si="0"/>
        <v>384076.00459999999</v>
      </c>
      <c r="H36" s="27">
        <f>RA!J40</f>
        <v>5.7599259892277797</v>
      </c>
      <c r="I36" s="20">
        <f>VLOOKUP(B36,RMS!B:D,3,FALSE)</f>
        <v>407550.61343846202</v>
      </c>
      <c r="J36" s="21">
        <f>VLOOKUP(B36,RMS!B:E,4,FALSE)</f>
        <v>384076.00732478598</v>
      </c>
      <c r="K36" s="22">
        <f t="shared" si="1"/>
        <v>5.1615379634313285E-3</v>
      </c>
      <c r="L36" s="22">
        <f t="shared" si="2"/>
        <v>-2.7247859979979694E-3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32644.135699999999</v>
      </c>
      <c r="F40" s="25">
        <f>VLOOKUP(C40,RA!B8:I78,8,0)</f>
        <v>3211.9063000000001</v>
      </c>
      <c r="G40" s="16">
        <f t="shared" si="0"/>
        <v>29432.2294</v>
      </c>
      <c r="H40" s="27">
        <f>RA!J43</f>
        <v>0</v>
      </c>
      <c r="I40" s="20">
        <f>VLOOKUP(B40,RMS!B:D,3,FALSE)</f>
        <v>32644.135693215299</v>
      </c>
      <c r="J40" s="21">
        <f>VLOOKUP(B40,RMS!B:E,4,FALSE)</f>
        <v>29432.229559034899</v>
      </c>
      <c r="K40" s="22">
        <f t="shared" si="1"/>
        <v>6.7846995079889894E-6</v>
      </c>
      <c r="L40" s="22">
        <f t="shared" si="2"/>
        <v>-1.5903489838819951E-4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18515776.7524</v>
      </c>
      <c r="E7" s="65">
        <v>23714716</v>
      </c>
      <c r="F7" s="66">
        <v>78.077159989603103</v>
      </c>
      <c r="G7" s="65">
        <v>17249543.3057</v>
      </c>
      <c r="H7" s="66">
        <v>7.3406780936720697</v>
      </c>
      <c r="I7" s="65">
        <v>1616298.3884000001</v>
      </c>
      <c r="J7" s="66">
        <v>8.7293037176552506</v>
      </c>
      <c r="K7" s="65">
        <v>1863178.1823</v>
      </c>
      <c r="L7" s="66">
        <v>10.801318906132</v>
      </c>
      <c r="M7" s="66">
        <v>-0.13250466125319299</v>
      </c>
      <c r="N7" s="65">
        <v>171209938.4188</v>
      </c>
      <c r="O7" s="65">
        <v>4388789016.5819998</v>
      </c>
      <c r="P7" s="65">
        <v>1071266</v>
      </c>
      <c r="Q7" s="65">
        <v>1053680</v>
      </c>
      <c r="R7" s="66">
        <v>1.6690076683623101</v>
      </c>
      <c r="S7" s="65">
        <v>17.284014196660799</v>
      </c>
      <c r="T7" s="65">
        <v>17.215543868157301</v>
      </c>
      <c r="U7" s="67">
        <v>0.39614830053011302</v>
      </c>
      <c r="V7" s="55"/>
      <c r="W7" s="55"/>
    </row>
    <row r="8" spans="1:23" ht="14.25" thickBot="1" x14ac:dyDescent="0.2">
      <c r="A8" s="52">
        <v>41861</v>
      </c>
      <c r="B8" s="42" t="s">
        <v>6</v>
      </c>
      <c r="C8" s="43"/>
      <c r="D8" s="68">
        <v>663924.15469999996</v>
      </c>
      <c r="E8" s="68">
        <v>873313</v>
      </c>
      <c r="F8" s="69">
        <v>76.023619790384402</v>
      </c>
      <c r="G8" s="68">
        <v>496952.13170000003</v>
      </c>
      <c r="H8" s="69">
        <v>33.5992165742027</v>
      </c>
      <c r="I8" s="68">
        <v>160776.76420000001</v>
      </c>
      <c r="J8" s="69">
        <v>24.216134186690098</v>
      </c>
      <c r="K8" s="68">
        <v>118190.7885</v>
      </c>
      <c r="L8" s="69">
        <v>23.783133416831699</v>
      </c>
      <c r="M8" s="69">
        <v>0.36031552238946302</v>
      </c>
      <c r="N8" s="68">
        <v>5820648.4968999997</v>
      </c>
      <c r="O8" s="68">
        <v>166459327.92469999</v>
      </c>
      <c r="P8" s="68">
        <v>28072</v>
      </c>
      <c r="Q8" s="68">
        <v>25471</v>
      </c>
      <c r="R8" s="69">
        <v>10.2116132071768</v>
      </c>
      <c r="S8" s="68">
        <v>23.650760711741199</v>
      </c>
      <c r="T8" s="68">
        <v>24.8104865965215</v>
      </c>
      <c r="U8" s="70">
        <v>-4.9035458052076999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126407.7809</v>
      </c>
      <c r="E9" s="68">
        <v>282630</v>
      </c>
      <c r="F9" s="69">
        <v>44.725535470403003</v>
      </c>
      <c r="G9" s="68">
        <v>114123.7067</v>
      </c>
      <c r="H9" s="69">
        <v>10.7638233590603</v>
      </c>
      <c r="I9" s="68">
        <v>26219.1783</v>
      </c>
      <c r="J9" s="69">
        <v>20.741743991805201</v>
      </c>
      <c r="K9" s="68">
        <v>21063.472300000001</v>
      </c>
      <c r="L9" s="69">
        <v>18.456701862453599</v>
      </c>
      <c r="M9" s="69">
        <v>0.244769994546436</v>
      </c>
      <c r="N9" s="68">
        <v>1067254.3176</v>
      </c>
      <c r="O9" s="68">
        <v>28215158.4311</v>
      </c>
      <c r="P9" s="68">
        <v>7089</v>
      </c>
      <c r="Q9" s="68">
        <v>6525</v>
      </c>
      <c r="R9" s="69">
        <v>8.6436781609195297</v>
      </c>
      <c r="S9" s="68">
        <v>17.8315391310481</v>
      </c>
      <c r="T9" s="68">
        <v>17.3000805670498</v>
      </c>
      <c r="U9" s="70">
        <v>2.9804413409996999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183458.88329999999</v>
      </c>
      <c r="E10" s="68">
        <v>218994</v>
      </c>
      <c r="F10" s="69">
        <v>83.773474752732895</v>
      </c>
      <c r="G10" s="68">
        <v>161491.86799999999</v>
      </c>
      <c r="H10" s="69">
        <v>13.602551987323601</v>
      </c>
      <c r="I10" s="68">
        <v>49163.423199999997</v>
      </c>
      <c r="J10" s="69">
        <v>26.798060860103401</v>
      </c>
      <c r="K10" s="68">
        <v>35904.622000000003</v>
      </c>
      <c r="L10" s="69">
        <v>22.233083587837399</v>
      </c>
      <c r="M10" s="69">
        <v>0.36927839541104202</v>
      </c>
      <c r="N10" s="68">
        <v>1714131.0978999999</v>
      </c>
      <c r="O10" s="68">
        <v>43004137.465599999</v>
      </c>
      <c r="P10" s="68">
        <v>102031</v>
      </c>
      <c r="Q10" s="68">
        <v>98577</v>
      </c>
      <c r="R10" s="69">
        <v>3.5038599267577699</v>
      </c>
      <c r="S10" s="68">
        <v>1.7980700306769499</v>
      </c>
      <c r="T10" s="68">
        <v>1.71135662071274</v>
      </c>
      <c r="U10" s="70">
        <v>4.8225824625730702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151727.9632</v>
      </c>
      <c r="E11" s="68">
        <v>59667</v>
      </c>
      <c r="F11" s="69">
        <v>254.29125513265299</v>
      </c>
      <c r="G11" s="68">
        <v>42608.050999999999</v>
      </c>
      <c r="H11" s="69">
        <v>256.10162783554699</v>
      </c>
      <c r="I11" s="68">
        <v>13952.753199999999</v>
      </c>
      <c r="J11" s="69">
        <v>9.1959009438544896</v>
      </c>
      <c r="K11" s="68">
        <v>6496.8801999999996</v>
      </c>
      <c r="L11" s="69">
        <v>15.2480107574036</v>
      </c>
      <c r="M11" s="69">
        <v>1.1476082012409601</v>
      </c>
      <c r="N11" s="68">
        <v>595536.73789999995</v>
      </c>
      <c r="O11" s="68">
        <v>17698795.133699998</v>
      </c>
      <c r="P11" s="68">
        <v>2837</v>
      </c>
      <c r="Q11" s="68">
        <v>2776</v>
      </c>
      <c r="R11" s="69">
        <v>2.19740634005763</v>
      </c>
      <c r="S11" s="68">
        <v>53.481834050052903</v>
      </c>
      <c r="T11" s="68">
        <v>18.728474819884699</v>
      </c>
      <c r="U11" s="70">
        <v>64.981614500435796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116436.6269</v>
      </c>
      <c r="E12" s="68">
        <v>241986</v>
      </c>
      <c r="F12" s="69">
        <v>48.1170922698007</v>
      </c>
      <c r="G12" s="68">
        <v>182948.23550000001</v>
      </c>
      <c r="H12" s="69">
        <v>-36.355425029502399</v>
      </c>
      <c r="I12" s="68">
        <v>19977.642800000001</v>
      </c>
      <c r="J12" s="69">
        <v>17.157524510871902</v>
      </c>
      <c r="K12" s="68">
        <v>-14526.332700000001</v>
      </c>
      <c r="L12" s="69">
        <v>-7.94013271584683</v>
      </c>
      <c r="M12" s="69">
        <v>-2.3752709105994798</v>
      </c>
      <c r="N12" s="68">
        <v>1604383.0830999999</v>
      </c>
      <c r="O12" s="68">
        <v>52373578.9098</v>
      </c>
      <c r="P12" s="68">
        <v>1537</v>
      </c>
      <c r="Q12" s="68">
        <v>3003</v>
      </c>
      <c r="R12" s="69">
        <v>-48.817848817848798</v>
      </c>
      <c r="S12" s="68">
        <v>75.755775471698101</v>
      </c>
      <c r="T12" s="68">
        <v>118.793763736264</v>
      </c>
      <c r="U12" s="70">
        <v>-56.811494564720498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292386.46649999998</v>
      </c>
      <c r="E13" s="68">
        <v>354875</v>
      </c>
      <c r="F13" s="69">
        <v>82.3913959845016</v>
      </c>
      <c r="G13" s="68">
        <v>281063.16470000002</v>
      </c>
      <c r="H13" s="69">
        <v>4.0287391669008503</v>
      </c>
      <c r="I13" s="68">
        <v>71191.355100000001</v>
      </c>
      <c r="J13" s="69">
        <v>24.3483756112905</v>
      </c>
      <c r="K13" s="68">
        <v>63979.1417</v>
      </c>
      <c r="L13" s="69">
        <v>22.763260980246098</v>
      </c>
      <c r="M13" s="69">
        <v>0.112727573524169</v>
      </c>
      <c r="N13" s="68">
        <v>2722225.2163</v>
      </c>
      <c r="O13" s="68">
        <v>83410824.527099997</v>
      </c>
      <c r="P13" s="68">
        <v>12162</v>
      </c>
      <c r="Q13" s="68">
        <v>11022</v>
      </c>
      <c r="R13" s="69">
        <v>10.342950462710901</v>
      </c>
      <c r="S13" s="68">
        <v>24.040985569807599</v>
      </c>
      <c r="T13" s="68">
        <v>24.722737788060201</v>
      </c>
      <c r="U13" s="70">
        <v>-2.8357914706659999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161990.9993</v>
      </c>
      <c r="E14" s="68">
        <v>175324</v>
      </c>
      <c r="F14" s="69">
        <v>92.395222160114997</v>
      </c>
      <c r="G14" s="68">
        <v>150082.51759999999</v>
      </c>
      <c r="H14" s="69">
        <v>7.9346228264496999</v>
      </c>
      <c r="I14" s="68">
        <v>-294.75959999999998</v>
      </c>
      <c r="J14" s="69">
        <v>-0.18196048007217899</v>
      </c>
      <c r="K14" s="68">
        <v>13358.331899999999</v>
      </c>
      <c r="L14" s="69">
        <v>8.9006581936495994</v>
      </c>
      <c r="M14" s="69">
        <v>-1.0220655993732299</v>
      </c>
      <c r="N14" s="68">
        <v>1515773.7335000001</v>
      </c>
      <c r="O14" s="68">
        <v>39908019.273900002</v>
      </c>
      <c r="P14" s="68">
        <v>3393</v>
      </c>
      <c r="Q14" s="68">
        <v>3287</v>
      </c>
      <c r="R14" s="69">
        <v>3.2248250684514801</v>
      </c>
      <c r="S14" s="68">
        <v>47.742705363984697</v>
      </c>
      <c r="T14" s="68">
        <v>47.408700760571897</v>
      </c>
      <c r="U14" s="70">
        <v>0.69959295533490495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97943.323099999994</v>
      </c>
      <c r="E15" s="68">
        <v>117083</v>
      </c>
      <c r="F15" s="69">
        <v>83.652898456650405</v>
      </c>
      <c r="G15" s="68">
        <v>101958.5889</v>
      </c>
      <c r="H15" s="69">
        <v>-3.9381339456729201</v>
      </c>
      <c r="I15" s="68">
        <v>12226.4591</v>
      </c>
      <c r="J15" s="69">
        <v>12.483198152789701</v>
      </c>
      <c r="K15" s="68">
        <v>13154.694799999999</v>
      </c>
      <c r="L15" s="69">
        <v>12.901997705070199</v>
      </c>
      <c r="M15" s="69">
        <v>-7.0563073800846005E-2</v>
      </c>
      <c r="N15" s="68">
        <v>945163.99910000002</v>
      </c>
      <c r="O15" s="68">
        <v>30962632.547499999</v>
      </c>
      <c r="P15" s="68">
        <v>4731</v>
      </c>
      <c r="Q15" s="68">
        <v>4313</v>
      </c>
      <c r="R15" s="69">
        <v>9.6916299559471497</v>
      </c>
      <c r="S15" s="68">
        <v>20.702456795603499</v>
      </c>
      <c r="T15" s="68">
        <v>22.1866561326223</v>
      </c>
      <c r="U15" s="70">
        <v>-7.1691942249773701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1007153.2516</v>
      </c>
      <c r="E16" s="68">
        <v>1265930</v>
      </c>
      <c r="F16" s="69">
        <v>79.558368282606494</v>
      </c>
      <c r="G16" s="68">
        <v>1020817.2212</v>
      </c>
      <c r="H16" s="69">
        <v>-1.3385324342331799</v>
      </c>
      <c r="I16" s="68">
        <v>24454.6993</v>
      </c>
      <c r="J16" s="69">
        <v>2.4281011118367899</v>
      </c>
      <c r="K16" s="68">
        <v>79352.727599999998</v>
      </c>
      <c r="L16" s="69">
        <v>7.7734511087811198</v>
      </c>
      <c r="M16" s="69">
        <v>-0.69182282651617399</v>
      </c>
      <c r="N16" s="68">
        <v>9474598.2671000008</v>
      </c>
      <c r="O16" s="68">
        <v>227654003.01949999</v>
      </c>
      <c r="P16" s="68">
        <v>64708</v>
      </c>
      <c r="Q16" s="68">
        <v>62162</v>
      </c>
      <c r="R16" s="69">
        <v>4.09574981499952</v>
      </c>
      <c r="S16" s="68">
        <v>15.5645863200841</v>
      </c>
      <c r="T16" s="68">
        <v>15.8457339725234</v>
      </c>
      <c r="U16" s="70">
        <v>-1.8063291028593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462510.20649999997</v>
      </c>
      <c r="E17" s="68">
        <v>726108</v>
      </c>
      <c r="F17" s="69">
        <v>63.6971644025407</v>
      </c>
      <c r="G17" s="68">
        <v>429561.24229999998</v>
      </c>
      <c r="H17" s="69">
        <v>7.6703764109585997</v>
      </c>
      <c r="I17" s="68">
        <v>45898.622100000001</v>
      </c>
      <c r="J17" s="69">
        <v>9.9238074003454493</v>
      </c>
      <c r="K17" s="68">
        <v>55527.635499999997</v>
      </c>
      <c r="L17" s="69">
        <v>12.926593470744301</v>
      </c>
      <c r="M17" s="69">
        <v>-0.17340938999644601</v>
      </c>
      <c r="N17" s="68">
        <v>4996394.6248000003</v>
      </c>
      <c r="O17" s="68">
        <v>214820447.12580001</v>
      </c>
      <c r="P17" s="68">
        <v>13993</v>
      </c>
      <c r="Q17" s="68">
        <v>13958</v>
      </c>
      <c r="R17" s="69">
        <v>0.25075225677031499</v>
      </c>
      <c r="S17" s="68">
        <v>33.052969806331703</v>
      </c>
      <c r="T17" s="68">
        <v>35.900786273104998</v>
      </c>
      <c r="U17" s="70">
        <v>-8.6159170672396197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1963922.3133</v>
      </c>
      <c r="E18" s="68">
        <v>2194594</v>
      </c>
      <c r="F18" s="69">
        <v>89.489095172045495</v>
      </c>
      <c r="G18" s="68">
        <v>1751009.2222</v>
      </c>
      <c r="H18" s="69">
        <v>12.1594500132039</v>
      </c>
      <c r="I18" s="68">
        <v>287242.66480000003</v>
      </c>
      <c r="J18" s="69">
        <v>14.625968800025699</v>
      </c>
      <c r="K18" s="68">
        <v>209607.46739999999</v>
      </c>
      <c r="L18" s="69">
        <v>11.970666101726501</v>
      </c>
      <c r="M18" s="69">
        <v>0.370383738532781</v>
      </c>
      <c r="N18" s="68">
        <v>20673348.039099999</v>
      </c>
      <c r="O18" s="68">
        <v>542873320.55879998</v>
      </c>
      <c r="P18" s="68">
        <v>98847</v>
      </c>
      <c r="Q18" s="68">
        <v>96598</v>
      </c>
      <c r="R18" s="69">
        <v>2.3282055529100001</v>
      </c>
      <c r="S18" s="68">
        <v>19.868304686029902</v>
      </c>
      <c r="T18" s="68">
        <v>20.198449431665299</v>
      </c>
      <c r="U18" s="70">
        <v>-1.6616654055414299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521230.81109999999</v>
      </c>
      <c r="E19" s="68">
        <v>607274</v>
      </c>
      <c r="F19" s="69">
        <v>85.831241103686295</v>
      </c>
      <c r="G19" s="68">
        <v>482373.6054</v>
      </c>
      <c r="H19" s="69">
        <v>8.0554170595172501</v>
      </c>
      <c r="I19" s="68">
        <v>45879.605799999998</v>
      </c>
      <c r="J19" s="69">
        <v>8.8021668755874494</v>
      </c>
      <c r="K19" s="68">
        <v>51275.536800000002</v>
      </c>
      <c r="L19" s="69">
        <v>10.629838827412801</v>
      </c>
      <c r="M19" s="69">
        <v>-0.105234022630456</v>
      </c>
      <c r="N19" s="68">
        <v>4768747.4598000003</v>
      </c>
      <c r="O19" s="68">
        <v>169861834.36289999</v>
      </c>
      <c r="P19" s="68">
        <v>10493</v>
      </c>
      <c r="Q19" s="68">
        <v>9714</v>
      </c>
      <c r="R19" s="69">
        <v>8.0193535103973801</v>
      </c>
      <c r="S19" s="68">
        <v>49.6741457257219</v>
      </c>
      <c r="T19" s="68">
        <v>51.474289489396703</v>
      </c>
      <c r="U19" s="70">
        <v>-3.6239048248849799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1063395.7836</v>
      </c>
      <c r="E20" s="68">
        <v>1037429</v>
      </c>
      <c r="F20" s="69">
        <v>102.50299380487699</v>
      </c>
      <c r="G20" s="68">
        <v>859881.71380000003</v>
      </c>
      <c r="H20" s="69">
        <v>23.667682023452699</v>
      </c>
      <c r="I20" s="68">
        <v>77273.494699999996</v>
      </c>
      <c r="J20" s="69">
        <v>7.2666730385557603</v>
      </c>
      <c r="K20" s="68">
        <v>42372.285400000001</v>
      </c>
      <c r="L20" s="69">
        <v>4.9276876947118504</v>
      </c>
      <c r="M20" s="69">
        <v>0.82368012417852698</v>
      </c>
      <c r="N20" s="68">
        <v>8612892.3462000005</v>
      </c>
      <c r="O20" s="68">
        <v>250147625.0469</v>
      </c>
      <c r="P20" s="68">
        <v>44513</v>
      </c>
      <c r="Q20" s="68">
        <v>43222</v>
      </c>
      <c r="R20" s="69">
        <v>2.9869048169913501</v>
      </c>
      <c r="S20" s="68">
        <v>23.8895554916541</v>
      </c>
      <c r="T20" s="68">
        <v>22.537642904076598</v>
      </c>
      <c r="U20" s="70">
        <v>5.65901106050209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424296.8223</v>
      </c>
      <c r="E21" s="68">
        <v>436113</v>
      </c>
      <c r="F21" s="69">
        <v>97.290569714729898</v>
      </c>
      <c r="G21" s="68">
        <v>368938.21460000001</v>
      </c>
      <c r="H21" s="69">
        <v>15.004845122920999</v>
      </c>
      <c r="I21" s="68">
        <v>34860.054700000001</v>
      </c>
      <c r="J21" s="69">
        <v>8.2159594104506706</v>
      </c>
      <c r="K21" s="68">
        <v>44181.555899999999</v>
      </c>
      <c r="L21" s="69">
        <v>11.9753265320865</v>
      </c>
      <c r="M21" s="69">
        <v>-0.21098173231151399</v>
      </c>
      <c r="N21" s="68">
        <v>3564097.85</v>
      </c>
      <c r="O21" s="68">
        <v>100126718.6874</v>
      </c>
      <c r="P21" s="68">
        <v>36948</v>
      </c>
      <c r="Q21" s="68">
        <v>35339</v>
      </c>
      <c r="R21" s="69">
        <v>4.5530433798353096</v>
      </c>
      <c r="S21" s="68">
        <v>11.483620826567099</v>
      </c>
      <c r="T21" s="68">
        <v>11.238663521888</v>
      </c>
      <c r="U21" s="70">
        <v>2.13310164432079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1390216.1647999999</v>
      </c>
      <c r="E22" s="68">
        <v>1646529</v>
      </c>
      <c r="F22" s="69">
        <v>84.433141766710506</v>
      </c>
      <c r="G22" s="68">
        <v>1344491.486</v>
      </c>
      <c r="H22" s="69">
        <v>3.40089017120042</v>
      </c>
      <c r="I22" s="68">
        <v>156482.02770000001</v>
      </c>
      <c r="J22" s="69">
        <v>11.2559493740682</v>
      </c>
      <c r="K22" s="68">
        <v>162273.06280000001</v>
      </c>
      <c r="L22" s="69">
        <v>12.069474927117501</v>
      </c>
      <c r="M22" s="69">
        <v>-3.5686977247340997E-2</v>
      </c>
      <c r="N22" s="68">
        <v>13221297.7972</v>
      </c>
      <c r="O22" s="68">
        <v>308667611.06099999</v>
      </c>
      <c r="P22" s="68">
        <v>83493</v>
      </c>
      <c r="Q22" s="68">
        <v>79564</v>
      </c>
      <c r="R22" s="69">
        <v>4.93816298828615</v>
      </c>
      <c r="S22" s="68">
        <v>16.650691253159</v>
      </c>
      <c r="T22" s="68">
        <v>16.874783399527399</v>
      </c>
      <c r="U22" s="70">
        <v>-1.3458429020234399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3400656.2349</v>
      </c>
      <c r="E23" s="68">
        <v>3319066</v>
      </c>
      <c r="F23" s="69">
        <v>102.458228757729</v>
      </c>
      <c r="G23" s="68">
        <v>2489445.1439999999</v>
      </c>
      <c r="H23" s="69">
        <v>36.602979306299602</v>
      </c>
      <c r="I23" s="68">
        <v>-74479.077000000005</v>
      </c>
      <c r="J23" s="69">
        <v>-2.19013836904894</v>
      </c>
      <c r="K23" s="68">
        <v>173702.19899999999</v>
      </c>
      <c r="L23" s="69">
        <v>6.9775467605162103</v>
      </c>
      <c r="M23" s="69">
        <v>-1.4287745200047799</v>
      </c>
      <c r="N23" s="68">
        <v>27950387.6983</v>
      </c>
      <c r="O23" s="68">
        <v>637926488.2184</v>
      </c>
      <c r="P23" s="68">
        <v>94434</v>
      </c>
      <c r="Q23" s="68">
        <v>87368</v>
      </c>
      <c r="R23" s="69">
        <v>8.0876293379727109</v>
      </c>
      <c r="S23" s="68">
        <v>36.010930754812897</v>
      </c>
      <c r="T23" s="68">
        <v>34.000305534062797</v>
      </c>
      <c r="U23" s="70">
        <v>5.5833747659558899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311635.64689999999</v>
      </c>
      <c r="E24" s="68">
        <v>429589</v>
      </c>
      <c r="F24" s="69">
        <v>72.542743622392607</v>
      </c>
      <c r="G24" s="68">
        <v>361910.13679999998</v>
      </c>
      <c r="H24" s="69">
        <v>-13.8914290559877</v>
      </c>
      <c r="I24" s="68">
        <v>54685.715799999998</v>
      </c>
      <c r="J24" s="69">
        <v>17.547965498808299</v>
      </c>
      <c r="K24" s="68">
        <v>56761.247600000002</v>
      </c>
      <c r="L24" s="69">
        <v>15.6837960113197</v>
      </c>
      <c r="M24" s="69">
        <v>-3.6566000356905999E-2</v>
      </c>
      <c r="N24" s="68">
        <v>3007718.2127</v>
      </c>
      <c r="O24" s="68">
        <v>69752887.015400007</v>
      </c>
      <c r="P24" s="68">
        <v>31766</v>
      </c>
      <c r="Q24" s="68">
        <v>33023</v>
      </c>
      <c r="R24" s="69">
        <v>-3.8064379371952799</v>
      </c>
      <c r="S24" s="68">
        <v>9.8103521658376902</v>
      </c>
      <c r="T24" s="68">
        <v>10.2232709959725</v>
      </c>
      <c r="U24" s="70">
        <v>-4.2090112888374298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277602.76010000001</v>
      </c>
      <c r="E25" s="68">
        <v>330907</v>
      </c>
      <c r="F25" s="69">
        <v>83.891474069753698</v>
      </c>
      <c r="G25" s="68">
        <v>253483.21960000001</v>
      </c>
      <c r="H25" s="69">
        <v>9.5152414972718802</v>
      </c>
      <c r="I25" s="68">
        <v>23050.7287</v>
      </c>
      <c r="J25" s="69">
        <v>8.3034940616932307</v>
      </c>
      <c r="K25" s="68">
        <v>26207.989000000001</v>
      </c>
      <c r="L25" s="69">
        <v>10.3391415973636</v>
      </c>
      <c r="M25" s="69">
        <v>-0.120469384354519</v>
      </c>
      <c r="N25" s="68">
        <v>2635859.7250999999</v>
      </c>
      <c r="O25" s="68">
        <v>67512219.618900001</v>
      </c>
      <c r="P25" s="68">
        <v>21595</v>
      </c>
      <c r="Q25" s="68">
        <v>23926</v>
      </c>
      <c r="R25" s="69">
        <v>-9.74253949678174</v>
      </c>
      <c r="S25" s="68">
        <v>12.8549553183607</v>
      </c>
      <c r="T25" s="68">
        <v>13.176087469698199</v>
      </c>
      <c r="U25" s="70">
        <v>-2.4981195452218499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576126.37650000001</v>
      </c>
      <c r="E26" s="68">
        <v>796484</v>
      </c>
      <c r="F26" s="69">
        <v>72.333703690218499</v>
      </c>
      <c r="G26" s="68">
        <v>658695.30160000001</v>
      </c>
      <c r="H26" s="69">
        <v>-12.535223023366999</v>
      </c>
      <c r="I26" s="68">
        <v>121950.1471</v>
      </c>
      <c r="J26" s="69">
        <v>21.1672563649757</v>
      </c>
      <c r="K26" s="68">
        <v>111440.1029</v>
      </c>
      <c r="L26" s="69">
        <v>16.918308454502</v>
      </c>
      <c r="M26" s="69">
        <v>9.4311149456054996E-2</v>
      </c>
      <c r="N26" s="68">
        <v>5907929.1316999998</v>
      </c>
      <c r="O26" s="68">
        <v>146514557.0377</v>
      </c>
      <c r="P26" s="68">
        <v>42629</v>
      </c>
      <c r="Q26" s="68">
        <v>40901</v>
      </c>
      <c r="R26" s="69">
        <v>4.2248355785922103</v>
      </c>
      <c r="S26" s="68">
        <v>13.5148930657534</v>
      </c>
      <c r="T26" s="68">
        <v>12.9866201926603</v>
      </c>
      <c r="U26" s="70">
        <v>3.9088202216832602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299827.33069999999</v>
      </c>
      <c r="E27" s="68">
        <v>319075</v>
      </c>
      <c r="F27" s="69">
        <v>93.967666128653093</v>
      </c>
      <c r="G27" s="68">
        <v>245048.0754</v>
      </c>
      <c r="H27" s="69">
        <v>22.3544931787699</v>
      </c>
      <c r="I27" s="68">
        <v>99174.488200000007</v>
      </c>
      <c r="J27" s="69">
        <v>33.077200790354802</v>
      </c>
      <c r="K27" s="68">
        <v>68679.387400000007</v>
      </c>
      <c r="L27" s="69">
        <v>28.026903409827799</v>
      </c>
      <c r="M27" s="69">
        <v>0.444021153281283</v>
      </c>
      <c r="N27" s="68">
        <v>2806608.2667999999</v>
      </c>
      <c r="O27" s="68">
        <v>61531917.07</v>
      </c>
      <c r="P27" s="68">
        <v>39209</v>
      </c>
      <c r="Q27" s="68">
        <v>38021</v>
      </c>
      <c r="R27" s="69">
        <v>3.1245890428973402</v>
      </c>
      <c r="S27" s="68">
        <v>7.6469007294243703</v>
      </c>
      <c r="T27" s="68">
        <v>7.9063045790484203</v>
      </c>
      <c r="U27" s="70">
        <v>-3.3922743187432598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970141.87479999999</v>
      </c>
      <c r="E28" s="68">
        <v>1312017</v>
      </c>
      <c r="F28" s="69">
        <v>73.942782357240802</v>
      </c>
      <c r="G28" s="68">
        <v>1033150.0191</v>
      </c>
      <c r="H28" s="69">
        <v>-6.0986442564157199</v>
      </c>
      <c r="I28" s="68">
        <v>37312.312400000003</v>
      </c>
      <c r="J28" s="69">
        <v>3.8460676081724801</v>
      </c>
      <c r="K28" s="68">
        <v>40126.581899999997</v>
      </c>
      <c r="L28" s="69">
        <v>3.88390661164147</v>
      </c>
      <c r="M28" s="69">
        <v>-7.0134792617359998E-2</v>
      </c>
      <c r="N28" s="68">
        <v>9140592.5297999997</v>
      </c>
      <c r="O28" s="68">
        <v>206847397.29260001</v>
      </c>
      <c r="P28" s="68">
        <v>51718</v>
      </c>
      <c r="Q28" s="68">
        <v>55076</v>
      </c>
      <c r="R28" s="69">
        <v>-6.0970295591546204</v>
      </c>
      <c r="S28" s="68">
        <v>18.758302231331498</v>
      </c>
      <c r="T28" s="68">
        <v>19.129447147577899</v>
      </c>
      <c r="U28" s="70">
        <v>-1.9785634737589799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642684.50040000002</v>
      </c>
      <c r="E29" s="68">
        <v>849748</v>
      </c>
      <c r="F29" s="69">
        <v>75.632363994972593</v>
      </c>
      <c r="G29" s="68">
        <v>744309.53960000002</v>
      </c>
      <c r="H29" s="69">
        <v>-13.6535989119009</v>
      </c>
      <c r="I29" s="68">
        <v>93782.781499999997</v>
      </c>
      <c r="J29" s="69">
        <v>14.592351525769001</v>
      </c>
      <c r="K29" s="68">
        <v>115409.73020000001</v>
      </c>
      <c r="L29" s="69">
        <v>15.5056094352925</v>
      </c>
      <c r="M29" s="69">
        <v>-0.187392767165485</v>
      </c>
      <c r="N29" s="68">
        <v>6101984.5215999996</v>
      </c>
      <c r="O29" s="68">
        <v>146557027.0458</v>
      </c>
      <c r="P29" s="68">
        <v>103063</v>
      </c>
      <c r="Q29" s="68">
        <v>104889</v>
      </c>
      <c r="R29" s="69">
        <v>-1.74088798634747</v>
      </c>
      <c r="S29" s="68">
        <v>6.2358411883993297</v>
      </c>
      <c r="T29" s="68">
        <v>6.25063529636091</v>
      </c>
      <c r="U29" s="70">
        <v>-0.23724318042459899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1241005.9986</v>
      </c>
      <c r="E30" s="68">
        <v>1796886</v>
      </c>
      <c r="F30" s="69">
        <v>69.064258867841403</v>
      </c>
      <c r="G30" s="68">
        <v>1445281.1170999999</v>
      </c>
      <c r="H30" s="69">
        <v>-14.133936718822101</v>
      </c>
      <c r="I30" s="68">
        <v>138505.09779999999</v>
      </c>
      <c r="J30" s="69">
        <v>11.1607113870723</v>
      </c>
      <c r="K30" s="68">
        <v>234471.46789999999</v>
      </c>
      <c r="L30" s="69">
        <v>16.223243016588601</v>
      </c>
      <c r="M30" s="69">
        <v>-0.40928805094924697</v>
      </c>
      <c r="N30" s="68">
        <v>12802768.3366</v>
      </c>
      <c r="O30" s="68">
        <v>275487363.74980003</v>
      </c>
      <c r="P30" s="68">
        <v>85769</v>
      </c>
      <c r="Q30" s="68">
        <v>88290</v>
      </c>
      <c r="R30" s="69">
        <v>-2.8553630082682102</v>
      </c>
      <c r="S30" s="68">
        <v>14.4691671652928</v>
      </c>
      <c r="T30" s="68">
        <v>15.0861003647072</v>
      </c>
      <c r="U30" s="70">
        <v>-4.2637782283297598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1175197.2897000001</v>
      </c>
      <c r="E31" s="68">
        <v>1315365</v>
      </c>
      <c r="F31" s="69">
        <v>89.343816332348794</v>
      </c>
      <c r="G31" s="68">
        <v>1046821.2098</v>
      </c>
      <c r="H31" s="69">
        <v>12.2634198369487</v>
      </c>
      <c r="I31" s="68">
        <v>233.2884</v>
      </c>
      <c r="J31" s="69">
        <v>1.9850998810553001E-2</v>
      </c>
      <c r="K31" s="68">
        <v>30351.4509</v>
      </c>
      <c r="L31" s="69">
        <v>2.8993920466895</v>
      </c>
      <c r="M31" s="69">
        <v>-0.99231376447970698</v>
      </c>
      <c r="N31" s="68">
        <v>9004885.3657000009</v>
      </c>
      <c r="O31" s="68">
        <v>230860151.27669999</v>
      </c>
      <c r="P31" s="68">
        <v>41368</v>
      </c>
      <c r="Q31" s="68">
        <v>40720</v>
      </c>
      <c r="R31" s="69">
        <v>1.5913555992141499</v>
      </c>
      <c r="S31" s="68">
        <v>28.408366121156501</v>
      </c>
      <c r="T31" s="68">
        <v>27.578943769646401</v>
      </c>
      <c r="U31" s="70">
        <v>2.9196411647637701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143727.92420000001</v>
      </c>
      <c r="E32" s="68">
        <v>181565</v>
      </c>
      <c r="F32" s="69">
        <v>79.160589430782395</v>
      </c>
      <c r="G32" s="68">
        <v>145726.43179999999</v>
      </c>
      <c r="H32" s="69">
        <v>-1.3714105089341699</v>
      </c>
      <c r="I32" s="68">
        <v>37916.556400000001</v>
      </c>
      <c r="J32" s="69">
        <v>26.380786204939799</v>
      </c>
      <c r="K32" s="68">
        <v>32791.356399999997</v>
      </c>
      <c r="L32" s="69">
        <v>22.5019963742775</v>
      </c>
      <c r="M32" s="69">
        <v>0.15629728570788901</v>
      </c>
      <c r="N32" s="68">
        <v>1336041.0763000001</v>
      </c>
      <c r="O32" s="68">
        <v>35398560.217500001</v>
      </c>
      <c r="P32" s="68">
        <v>29092</v>
      </c>
      <c r="Q32" s="68">
        <v>28794</v>
      </c>
      <c r="R32" s="69">
        <v>1.03493783427102</v>
      </c>
      <c r="S32" s="68">
        <v>4.9404621270452402</v>
      </c>
      <c r="T32" s="68">
        <v>4.9889029207473801</v>
      </c>
      <c r="U32" s="70">
        <v>-0.98049114549358396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229.9151</v>
      </c>
      <c r="H33" s="71"/>
      <c r="I33" s="71"/>
      <c r="J33" s="71"/>
      <c r="K33" s="68">
        <v>47.877699999999997</v>
      </c>
      <c r="L33" s="69">
        <v>20.8240781053528</v>
      </c>
      <c r="M33" s="71"/>
      <c r="N33" s="68">
        <v>2.4336000000000002</v>
      </c>
      <c r="O33" s="68">
        <v>4864.2734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175780.49230000001</v>
      </c>
      <c r="E35" s="68">
        <v>159020</v>
      </c>
      <c r="F35" s="69">
        <v>110.539864356685</v>
      </c>
      <c r="G35" s="68">
        <v>161107.7162</v>
      </c>
      <c r="H35" s="69">
        <v>9.1074322484871804</v>
      </c>
      <c r="I35" s="68">
        <v>18763.330399999999</v>
      </c>
      <c r="J35" s="69">
        <v>10.674296194356501</v>
      </c>
      <c r="K35" s="68">
        <v>18719.418099999999</v>
      </c>
      <c r="L35" s="69">
        <v>11.6191940035706</v>
      </c>
      <c r="M35" s="69">
        <v>2.3458154396370002E-3</v>
      </c>
      <c r="N35" s="68">
        <v>1607485.4446</v>
      </c>
      <c r="O35" s="68">
        <v>37638367.594999999</v>
      </c>
      <c r="P35" s="68">
        <v>13295</v>
      </c>
      <c r="Q35" s="68">
        <v>14454</v>
      </c>
      <c r="R35" s="69">
        <v>-8.0185415801854099</v>
      </c>
      <c r="S35" s="68">
        <v>13.221548875517099</v>
      </c>
      <c r="T35" s="68">
        <v>13.1887840321018</v>
      </c>
      <c r="U35" s="70">
        <v>0.247813956774352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576218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517726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421198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234194.01790000001</v>
      </c>
      <c r="E39" s="68">
        <v>410711</v>
      </c>
      <c r="F39" s="69">
        <v>57.021608357214703</v>
      </c>
      <c r="G39" s="68">
        <v>382940.17210000003</v>
      </c>
      <c r="H39" s="69">
        <v>-38.843183619073699</v>
      </c>
      <c r="I39" s="68">
        <v>13412.513000000001</v>
      </c>
      <c r="J39" s="69">
        <v>5.7270946202080601</v>
      </c>
      <c r="K39" s="68">
        <v>20146.7248</v>
      </c>
      <c r="L39" s="69">
        <v>5.26106328555651</v>
      </c>
      <c r="M39" s="69">
        <v>-0.33425839022727899</v>
      </c>
      <c r="N39" s="68">
        <v>2513134.3738000002</v>
      </c>
      <c r="O39" s="68">
        <v>63031153.258400001</v>
      </c>
      <c r="P39" s="68">
        <v>397</v>
      </c>
      <c r="Q39" s="68">
        <v>354</v>
      </c>
      <c r="R39" s="69">
        <v>12.1468926553672</v>
      </c>
      <c r="S39" s="68">
        <v>589.90936498740598</v>
      </c>
      <c r="T39" s="68">
        <v>641.39504576271202</v>
      </c>
      <c r="U39" s="70">
        <v>-8.7277273139078897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407550.61859999999</v>
      </c>
      <c r="E40" s="68">
        <v>471506</v>
      </c>
      <c r="F40" s="69">
        <v>86.435934770713402</v>
      </c>
      <c r="G40" s="68">
        <v>446236.60859999998</v>
      </c>
      <c r="H40" s="69">
        <v>-8.6693895692178806</v>
      </c>
      <c r="I40" s="68">
        <v>23474.614000000001</v>
      </c>
      <c r="J40" s="69">
        <v>5.7599259892277797</v>
      </c>
      <c r="K40" s="68">
        <v>27690.359700000001</v>
      </c>
      <c r="L40" s="69">
        <v>6.2053088353450701</v>
      </c>
      <c r="M40" s="69">
        <v>-0.15224597100484799</v>
      </c>
      <c r="N40" s="68">
        <v>4789709.2984999996</v>
      </c>
      <c r="O40" s="68">
        <v>125690104.7676</v>
      </c>
      <c r="P40" s="68">
        <v>2055</v>
      </c>
      <c r="Q40" s="68">
        <v>2305</v>
      </c>
      <c r="R40" s="69">
        <v>-10.8459869848156</v>
      </c>
      <c r="S40" s="68">
        <v>198.32146890511001</v>
      </c>
      <c r="T40" s="68">
        <v>197.55441566160499</v>
      </c>
      <c r="U40" s="70">
        <v>0.38677267153123501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181526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88260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32644.135699999999</v>
      </c>
      <c r="E44" s="73">
        <v>0</v>
      </c>
      <c r="F44" s="74"/>
      <c r="G44" s="73">
        <v>46857.729299999999</v>
      </c>
      <c r="H44" s="75">
        <v>-30.333509139974499</v>
      </c>
      <c r="I44" s="73">
        <v>3211.9063000000001</v>
      </c>
      <c r="J44" s="75">
        <v>9.8391525189009705</v>
      </c>
      <c r="K44" s="73">
        <v>4420.4187000000002</v>
      </c>
      <c r="L44" s="75">
        <v>9.4337023283797894</v>
      </c>
      <c r="M44" s="75">
        <v>-0.27339319689331698</v>
      </c>
      <c r="N44" s="73">
        <v>308338.93719999999</v>
      </c>
      <c r="O44" s="73">
        <v>7851743.1288999999</v>
      </c>
      <c r="P44" s="73">
        <v>29</v>
      </c>
      <c r="Q44" s="73">
        <v>28</v>
      </c>
      <c r="R44" s="75">
        <v>3.5714285714285801</v>
      </c>
      <c r="S44" s="73">
        <v>1125.65985172414</v>
      </c>
      <c r="T44" s="73">
        <v>221.62707142857101</v>
      </c>
      <c r="U44" s="76">
        <v>80.311363944524402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91090</v>
      </c>
      <c r="D2" s="32">
        <v>663924.79988376098</v>
      </c>
      <c r="E2" s="32">
        <v>503147.40209829097</v>
      </c>
      <c r="F2" s="32">
        <v>160777.39778547001</v>
      </c>
      <c r="G2" s="32">
        <v>503147.40209829097</v>
      </c>
      <c r="H2" s="32">
        <v>0.242162060844269</v>
      </c>
    </row>
    <row r="3" spans="1:8" ht="14.25" x14ac:dyDescent="0.2">
      <c r="A3" s="32">
        <v>2</v>
      </c>
      <c r="B3" s="33">
        <v>13</v>
      </c>
      <c r="C3" s="32">
        <v>14105.12</v>
      </c>
      <c r="D3" s="32">
        <v>126407.821199818</v>
      </c>
      <c r="E3" s="32">
        <v>100188.61537826199</v>
      </c>
      <c r="F3" s="32">
        <v>26219.205821556599</v>
      </c>
      <c r="G3" s="32">
        <v>100188.61537826199</v>
      </c>
      <c r="H3" s="32">
        <v>0.207417591512085</v>
      </c>
    </row>
    <row r="4" spans="1:8" ht="14.25" x14ac:dyDescent="0.2">
      <c r="A4" s="32">
        <v>3</v>
      </c>
      <c r="B4" s="33">
        <v>14</v>
      </c>
      <c r="C4" s="32">
        <v>124651</v>
      </c>
      <c r="D4" s="32">
        <v>183461.36356752101</v>
      </c>
      <c r="E4" s="32">
        <v>134295.460251282</v>
      </c>
      <c r="F4" s="32">
        <v>49165.903316239303</v>
      </c>
      <c r="G4" s="32">
        <v>134295.460251282</v>
      </c>
      <c r="H4" s="32">
        <v>0.26799050415944498</v>
      </c>
    </row>
    <row r="5" spans="1:8" ht="14.25" x14ac:dyDescent="0.2">
      <c r="A5" s="32">
        <v>4</v>
      </c>
      <c r="B5" s="33">
        <v>15</v>
      </c>
      <c r="C5" s="32">
        <v>4347</v>
      </c>
      <c r="D5" s="32">
        <v>151727.99401196599</v>
      </c>
      <c r="E5" s="32">
        <v>137775.20997863199</v>
      </c>
      <c r="F5" s="32">
        <v>13952.784033333301</v>
      </c>
      <c r="G5" s="32">
        <v>137775.20997863199</v>
      </c>
      <c r="H5" s="32">
        <v>9.1959193978620499E-2</v>
      </c>
    </row>
    <row r="6" spans="1:8" ht="14.25" x14ac:dyDescent="0.2">
      <c r="A6" s="32">
        <v>5</v>
      </c>
      <c r="B6" s="33">
        <v>16</v>
      </c>
      <c r="C6" s="32">
        <v>2359</v>
      </c>
      <c r="D6" s="32">
        <v>116436.626951282</v>
      </c>
      <c r="E6" s="32">
        <v>96458.983675213705</v>
      </c>
      <c r="F6" s="32">
        <v>19977.6432760684</v>
      </c>
      <c r="G6" s="32">
        <v>96458.983675213705</v>
      </c>
      <c r="H6" s="32">
        <v>0.171575249121801</v>
      </c>
    </row>
    <row r="7" spans="1:8" ht="14.25" x14ac:dyDescent="0.2">
      <c r="A7" s="32">
        <v>6</v>
      </c>
      <c r="B7" s="33">
        <v>17</v>
      </c>
      <c r="C7" s="32">
        <v>20292</v>
      </c>
      <c r="D7" s="32">
        <v>292386.66792307701</v>
      </c>
      <c r="E7" s="32">
        <v>221195.11122906001</v>
      </c>
      <c r="F7" s="32">
        <v>71191.556694017097</v>
      </c>
      <c r="G7" s="32">
        <v>221195.11122906001</v>
      </c>
      <c r="H7" s="32">
        <v>0.24348427785615301</v>
      </c>
    </row>
    <row r="8" spans="1:8" ht="14.25" x14ac:dyDescent="0.2">
      <c r="A8" s="32">
        <v>7</v>
      </c>
      <c r="B8" s="33">
        <v>18</v>
      </c>
      <c r="C8" s="32">
        <v>71003</v>
      </c>
      <c r="D8" s="32">
        <v>161991.02703162399</v>
      </c>
      <c r="E8" s="32">
        <v>162285.75678547</v>
      </c>
      <c r="F8" s="32">
        <v>-294.72975384615398</v>
      </c>
      <c r="G8" s="32">
        <v>162285.75678547</v>
      </c>
      <c r="H8" s="32">
        <v>-1.81942024349668E-3</v>
      </c>
    </row>
    <row r="9" spans="1:8" ht="14.25" x14ac:dyDescent="0.2">
      <c r="A9" s="32">
        <v>8</v>
      </c>
      <c r="B9" s="33">
        <v>19</v>
      </c>
      <c r="C9" s="32">
        <v>15215</v>
      </c>
      <c r="D9" s="32">
        <v>97943.3931512821</v>
      </c>
      <c r="E9" s="32">
        <v>85716.865675213703</v>
      </c>
      <c r="F9" s="32">
        <v>12226.527476068401</v>
      </c>
      <c r="G9" s="32">
        <v>85716.865675213703</v>
      </c>
      <c r="H9" s="32">
        <v>0.124832590363532</v>
      </c>
    </row>
    <row r="10" spans="1:8" ht="14.25" x14ac:dyDescent="0.2">
      <c r="A10" s="32">
        <v>9</v>
      </c>
      <c r="B10" s="33">
        <v>21</v>
      </c>
      <c r="C10" s="32">
        <v>259565</v>
      </c>
      <c r="D10" s="32">
        <v>1007153.0611</v>
      </c>
      <c r="E10" s="32">
        <v>982698.55229999998</v>
      </c>
      <c r="F10" s="32">
        <v>24454.5088</v>
      </c>
      <c r="G10" s="32">
        <v>982698.55229999998</v>
      </c>
      <c r="H10" s="32">
        <v>2.4280826564028999E-2</v>
      </c>
    </row>
    <row r="11" spans="1:8" ht="14.25" x14ac:dyDescent="0.2">
      <c r="A11" s="32">
        <v>10</v>
      </c>
      <c r="B11" s="33">
        <v>22</v>
      </c>
      <c r="C11" s="32">
        <v>37260.254000000001</v>
      </c>
      <c r="D11" s="32">
        <v>462510.28817777801</v>
      </c>
      <c r="E11" s="32">
        <v>416611.584242735</v>
      </c>
      <c r="F11" s="32">
        <v>45898.7039350427</v>
      </c>
      <c r="G11" s="32">
        <v>416611.584242735</v>
      </c>
      <c r="H11" s="32">
        <v>9.9238233415037902E-2</v>
      </c>
    </row>
    <row r="12" spans="1:8" ht="14.25" x14ac:dyDescent="0.2">
      <c r="A12" s="32">
        <v>11</v>
      </c>
      <c r="B12" s="33">
        <v>23</v>
      </c>
      <c r="C12" s="32">
        <v>276566.788</v>
      </c>
      <c r="D12" s="32">
        <v>1963922.88704701</v>
      </c>
      <c r="E12" s="32">
        <v>1676679.65551282</v>
      </c>
      <c r="F12" s="32">
        <v>287243.23153418797</v>
      </c>
      <c r="G12" s="32">
        <v>1676679.65551282</v>
      </c>
      <c r="H12" s="32">
        <v>0.146259933843987</v>
      </c>
    </row>
    <row r="13" spans="1:8" ht="14.25" x14ac:dyDescent="0.2">
      <c r="A13" s="32">
        <v>12</v>
      </c>
      <c r="B13" s="33">
        <v>24</v>
      </c>
      <c r="C13" s="32">
        <v>16941.698</v>
      </c>
      <c r="D13" s="32">
        <v>521230.82557863201</v>
      </c>
      <c r="E13" s="32">
        <v>475351.204342735</v>
      </c>
      <c r="F13" s="32">
        <v>45879.621235897401</v>
      </c>
      <c r="G13" s="32">
        <v>475351.204342735</v>
      </c>
      <c r="H13" s="32">
        <v>8.8021695925150301E-2</v>
      </c>
    </row>
    <row r="14" spans="1:8" ht="14.25" x14ac:dyDescent="0.2">
      <c r="A14" s="32">
        <v>13</v>
      </c>
      <c r="B14" s="33">
        <v>25</v>
      </c>
      <c r="C14" s="32">
        <v>94129</v>
      </c>
      <c r="D14" s="32">
        <v>1063395.6865999999</v>
      </c>
      <c r="E14" s="32">
        <v>986122.28890000004</v>
      </c>
      <c r="F14" s="32">
        <v>77273.397700000001</v>
      </c>
      <c r="G14" s="32">
        <v>986122.28890000004</v>
      </c>
      <c r="H14" s="32">
        <v>7.26666457967933E-2</v>
      </c>
    </row>
    <row r="15" spans="1:8" ht="14.25" x14ac:dyDescent="0.2">
      <c r="A15" s="32">
        <v>14</v>
      </c>
      <c r="B15" s="33">
        <v>26</v>
      </c>
      <c r="C15" s="32">
        <v>77445</v>
      </c>
      <c r="D15" s="32">
        <v>424296.60126736999</v>
      </c>
      <c r="E15" s="32">
        <v>389436.76752552798</v>
      </c>
      <c r="F15" s="32">
        <v>34859.8337418425</v>
      </c>
      <c r="G15" s="32">
        <v>389436.76752552798</v>
      </c>
      <c r="H15" s="32">
        <v>8.2159116141200597E-2</v>
      </c>
    </row>
    <row r="16" spans="1:8" ht="14.25" x14ac:dyDescent="0.2">
      <c r="A16" s="32">
        <v>15</v>
      </c>
      <c r="B16" s="33">
        <v>27</v>
      </c>
      <c r="C16" s="32">
        <v>212436.997</v>
      </c>
      <c r="D16" s="32">
        <v>1390216.4718333301</v>
      </c>
      <c r="E16" s="32">
        <v>1233734.1355000001</v>
      </c>
      <c r="F16" s="32">
        <v>156482.33633333299</v>
      </c>
      <c r="G16" s="32">
        <v>1233734.1355000001</v>
      </c>
      <c r="H16" s="32">
        <v>0.112559690885387</v>
      </c>
    </row>
    <row r="17" spans="1:8" ht="14.25" x14ac:dyDescent="0.2">
      <c r="A17" s="32">
        <v>16</v>
      </c>
      <c r="B17" s="33">
        <v>29</v>
      </c>
      <c r="C17" s="32">
        <v>259247</v>
      </c>
      <c r="D17" s="32">
        <v>3400657.4107675198</v>
      </c>
      <c r="E17" s="32">
        <v>3475135.3551589702</v>
      </c>
      <c r="F17" s="32">
        <v>-74477.944391452998</v>
      </c>
      <c r="G17" s="32">
        <v>3475135.3551589702</v>
      </c>
      <c r="H17" s="32">
        <v>-2.1901043061742401E-2</v>
      </c>
    </row>
    <row r="18" spans="1:8" ht="14.25" x14ac:dyDescent="0.2">
      <c r="A18" s="32">
        <v>17</v>
      </c>
      <c r="B18" s="33">
        <v>31</v>
      </c>
      <c r="C18" s="32">
        <v>40167.125999999997</v>
      </c>
      <c r="D18" s="32">
        <v>311635.63833427901</v>
      </c>
      <c r="E18" s="32">
        <v>256949.912679406</v>
      </c>
      <c r="F18" s="32">
        <v>54685.725654873</v>
      </c>
      <c r="G18" s="32">
        <v>256949.912679406</v>
      </c>
      <c r="H18" s="32">
        <v>0.17547969143443701</v>
      </c>
    </row>
    <row r="19" spans="1:8" ht="14.25" x14ac:dyDescent="0.2">
      <c r="A19" s="32">
        <v>18</v>
      </c>
      <c r="B19" s="33">
        <v>32</v>
      </c>
      <c r="C19" s="32">
        <v>17512.106</v>
      </c>
      <c r="D19" s="32">
        <v>277602.760652303</v>
      </c>
      <c r="E19" s="32">
        <v>254552.026047753</v>
      </c>
      <c r="F19" s="32">
        <v>23050.7346045505</v>
      </c>
      <c r="G19" s="32">
        <v>254552.026047753</v>
      </c>
      <c r="H19" s="32">
        <v>8.3034961721513506E-2</v>
      </c>
    </row>
    <row r="20" spans="1:8" ht="14.25" x14ac:dyDescent="0.2">
      <c r="A20" s="32">
        <v>19</v>
      </c>
      <c r="B20" s="33">
        <v>33</v>
      </c>
      <c r="C20" s="32">
        <v>54320.991000000002</v>
      </c>
      <c r="D20" s="32">
        <v>576126.38224784099</v>
      </c>
      <c r="E20" s="32">
        <v>454176.40285975102</v>
      </c>
      <c r="F20" s="32">
        <v>121949.97938809</v>
      </c>
      <c r="G20" s="32">
        <v>454176.40285975102</v>
      </c>
      <c r="H20" s="32">
        <v>0.21167227043532399</v>
      </c>
    </row>
    <row r="21" spans="1:8" ht="14.25" x14ac:dyDescent="0.2">
      <c r="A21" s="32">
        <v>20</v>
      </c>
      <c r="B21" s="33">
        <v>34</v>
      </c>
      <c r="C21" s="32">
        <v>54607.809000000001</v>
      </c>
      <c r="D21" s="32">
        <v>299827.22813949798</v>
      </c>
      <c r="E21" s="32">
        <v>200652.846814975</v>
      </c>
      <c r="F21" s="32">
        <v>99174.381324522401</v>
      </c>
      <c r="G21" s="32">
        <v>200652.846814975</v>
      </c>
      <c r="H21" s="32">
        <v>0.330771764592309</v>
      </c>
    </row>
    <row r="22" spans="1:8" ht="14.25" x14ac:dyDescent="0.2">
      <c r="A22" s="32">
        <v>21</v>
      </c>
      <c r="B22" s="33">
        <v>35</v>
      </c>
      <c r="C22" s="32">
        <v>41966.110999999997</v>
      </c>
      <c r="D22" s="32">
        <v>970141.87472035398</v>
      </c>
      <c r="E22" s="32">
        <v>932829.53487610596</v>
      </c>
      <c r="F22" s="32">
        <v>37312.339844247799</v>
      </c>
      <c r="G22" s="32">
        <v>932829.53487610596</v>
      </c>
      <c r="H22" s="32">
        <v>3.84607043737836E-2</v>
      </c>
    </row>
    <row r="23" spans="1:8" ht="14.25" x14ac:dyDescent="0.2">
      <c r="A23" s="32">
        <v>22</v>
      </c>
      <c r="B23" s="33">
        <v>36</v>
      </c>
      <c r="C23" s="32">
        <v>156144.80499999999</v>
      </c>
      <c r="D23" s="32">
        <v>642684.49825398205</v>
      </c>
      <c r="E23" s="32">
        <v>548901.70150381699</v>
      </c>
      <c r="F23" s="32">
        <v>93782.796750165595</v>
      </c>
      <c r="G23" s="32">
        <v>548901.70150381699</v>
      </c>
      <c r="H23" s="32">
        <v>0.14592353947380199</v>
      </c>
    </row>
    <row r="24" spans="1:8" ht="14.25" x14ac:dyDescent="0.2">
      <c r="A24" s="32">
        <v>23</v>
      </c>
      <c r="B24" s="33">
        <v>37</v>
      </c>
      <c r="C24" s="32">
        <v>160323.345</v>
      </c>
      <c r="D24" s="32">
        <v>1241006.00417788</v>
      </c>
      <c r="E24" s="32">
        <v>1102500.7445139501</v>
      </c>
      <c r="F24" s="32">
        <v>138505.25966392399</v>
      </c>
      <c r="G24" s="32">
        <v>1102500.7445139501</v>
      </c>
      <c r="H24" s="32">
        <v>0.11160724379869499</v>
      </c>
    </row>
    <row r="25" spans="1:8" ht="14.25" x14ac:dyDescent="0.2">
      <c r="A25" s="32">
        <v>24</v>
      </c>
      <c r="B25" s="33">
        <v>38</v>
      </c>
      <c r="C25" s="32">
        <v>255264.16800000001</v>
      </c>
      <c r="D25" s="32">
        <v>1175197.25350265</v>
      </c>
      <c r="E25" s="32">
        <v>1174964.03571239</v>
      </c>
      <c r="F25" s="32">
        <v>233.217790265487</v>
      </c>
      <c r="G25" s="32">
        <v>1174964.03571239</v>
      </c>
      <c r="H25" s="32">
        <v>1.9844991091528299E-4</v>
      </c>
    </row>
    <row r="26" spans="1:8" ht="14.25" x14ac:dyDescent="0.2">
      <c r="A26" s="32">
        <v>25</v>
      </c>
      <c r="B26" s="33">
        <v>39</v>
      </c>
      <c r="C26" s="32">
        <v>99583.84</v>
      </c>
      <c r="D26" s="32">
        <v>143727.88909854801</v>
      </c>
      <c r="E26" s="32">
        <v>105811.360220349</v>
      </c>
      <c r="F26" s="32">
        <v>37916.528878198304</v>
      </c>
      <c r="G26" s="32">
        <v>105811.360220349</v>
      </c>
      <c r="H26" s="32">
        <v>0.263807734991506</v>
      </c>
    </row>
    <row r="27" spans="1:8" ht="14.25" x14ac:dyDescent="0.2">
      <c r="A27" s="32">
        <v>26</v>
      </c>
      <c r="B27" s="33">
        <v>42</v>
      </c>
      <c r="C27" s="32">
        <v>9864.9310000000005</v>
      </c>
      <c r="D27" s="32">
        <v>175780.492</v>
      </c>
      <c r="E27" s="32">
        <v>157017.15539999999</v>
      </c>
      <c r="F27" s="32">
        <v>18763.336599999999</v>
      </c>
      <c r="G27" s="32">
        <v>157017.15539999999</v>
      </c>
      <c r="H27" s="32">
        <v>0.10674299739700401</v>
      </c>
    </row>
    <row r="28" spans="1:8" ht="14.25" x14ac:dyDescent="0.2">
      <c r="A28" s="32">
        <v>27</v>
      </c>
      <c r="B28" s="33">
        <v>75</v>
      </c>
      <c r="C28" s="32">
        <v>404</v>
      </c>
      <c r="D28" s="32">
        <v>234194.01709401701</v>
      </c>
      <c r="E28" s="32">
        <v>220781.50427350399</v>
      </c>
      <c r="F28" s="32">
        <v>13412.5128205128</v>
      </c>
      <c r="G28" s="32">
        <v>220781.50427350399</v>
      </c>
      <c r="H28" s="32">
        <v>5.7270945632775801E-2</v>
      </c>
    </row>
    <row r="29" spans="1:8" ht="14.25" x14ac:dyDescent="0.2">
      <c r="A29" s="32">
        <v>28</v>
      </c>
      <c r="B29" s="33">
        <v>76</v>
      </c>
      <c r="C29" s="32">
        <v>2131</v>
      </c>
      <c r="D29" s="32">
        <v>407550.61343846202</v>
      </c>
      <c r="E29" s="32">
        <v>384076.00732478598</v>
      </c>
      <c r="F29" s="32">
        <v>23474.6061136752</v>
      </c>
      <c r="G29" s="32">
        <v>384076.00732478598</v>
      </c>
      <c r="H29" s="32">
        <v>5.7599241271218897E-2</v>
      </c>
    </row>
    <row r="30" spans="1:8" ht="14.25" x14ac:dyDescent="0.2">
      <c r="A30" s="32">
        <v>29</v>
      </c>
      <c r="B30" s="33">
        <v>99</v>
      </c>
      <c r="C30" s="32">
        <v>29</v>
      </c>
      <c r="D30" s="32">
        <v>32644.135693215299</v>
      </c>
      <c r="E30" s="32">
        <v>29432.229559034899</v>
      </c>
      <c r="F30" s="32">
        <v>3211.90613418047</v>
      </c>
      <c r="G30" s="32">
        <v>29432.229559034899</v>
      </c>
      <c r="H30" s="32">
        <v>9.8391520129847504E-2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2014-08-11T00:25:21Z</dcterms:modified>
</cp:coreProperties>
</file>