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<sst xmlns="http://schemas.openxmlformats.org/spreadsheetml/2006/main" count="116" uniqueCount="73">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</sst>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1" sqref="I2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15716307.2519</v>
      </c>
      <c r="F3" s="25">
        <f>RA!I7</f>
        <v>1692592.1440999999</v>
      </c>
      <c r="G3" s="16">
        <f>E3-F3</f>
        <v>14023715.107800001</v>
      </c>
      <c r="H3" s="27">
        <f>RA!J7</f>
        <v>10.769655472950699</v>
      </c>
      <c r="I3" s="20">
        <f>SUM(I4:I40)</f>
        <v>15716311.59523263</v>
      </c>
      <c r="J3" s="21">
        <f>SUM(J4:J40)</f>
        <v>14023715.229459414</v>
      </c>
      <c r="K3" s="22">
        <f>E3-I3</f>
        <v>-4.3433326296508312</v>
      </c>
      <c r="L3" s="22">
        <f>G3-J3</f>
        <v>-0.12165941298007965</v>
      </c>
    </row>
    <row r="4" spans="1:13" x14ac:dyDescent="0.15">
      <c r="A4" s="41">
        <f>RA!A8</f>
        <v>41862</v>
      </c>
      <c r="B4" s="12">
        <v>12</v>
      </c>
      <c r="C4" s="38" t="s">
        <v>6</v>
      </c>
      <c r="D4" s="38"/>
      <c r="E4" s="15">
        <f>VLOOKUP(C4,RA!B8:D39,3,0)</f>
        <v>575249.56400000001</v>
      </c>
      <c r="F4" s="25">
        <f>VLOOKUP(C4,RA!B8:I43,8,0)</f>
        <v>140793.389</v>
      </c>
      <c r="G4" s="16">
        <f t="shared" ref="G4:G40" si="0">E4-F4</f>
        <v>434456.17500000005</v>
      </c>
      <c r="H4" s="27">
        <f>RA!J8</f>
        <v>24.4751839568539</v>
      </c>
      <c r="I4" s="20">
        <f>VLOOKUP(B4,RMS!B:D,3,FALSE)</f>
        <v>575250.06780427403</v>
      </c>
      <c r="J4" s="21">
        <f>VLOOKUP(B4,RMS!B:E,4,FALSE)</f>
        <v>434456.18110256398</v>
      </c>
      <c r="K4" s="22">
        <f t="shared" ref="K4:K40" si="1">E4-I4</f>
        <v>-0.50380427401978523</v>
      </c>
      <c r="L4" s="22">
        <f t="shared" ref="L4:L40" si="2">G4-J4</f>
        <v>-6.1025639297440648E-3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112791.0934</v>
      </c>
      <c r="F5" s="25">
        <f>VLOOKUP(C5,RA!B9:I44,8,0)</f>
        <v>23714.550599999999</v>
      </c>
      <c r="G5" s="16">
        <f t="shared" si="0"/>
        <v>89076.542799999996</v>
      </c>
      <c r="H5" s="27">
        <f>RA!J9</f>
        <v>21.025197899180899</v>
      </c>
      <c r="I5" s="20">
        <f>VLOOKUP(B5,RMS!B:D,3,FALSE)</f>
        <v>112791.13123715299</v>
      </c>
      <c r="J5" s="21">
        <f>VLOOKUP(B5,RMS!B:E,4,FALSE)</f>
        <v>89076.528553793207</v>
      </c>
      <c r="K5" s="22">
        <f t="shared" si="1"/>
        <v>-3.7837152995052747E-2</v>
      </c>
      <c r="L5" s="22">
        <f t="shared" si="2"/>
        <v>1.4246206788811833E-2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146264.20329999999</v>
      </c>
      <c r="F6" s="25">
        <f>VLOOKUP(C6,RA!B10:I45,8,0)</f>
        <v>39245.850200000001</v>
      </c>
      <c r="G6" s="16">
        <f t="shared" si="0"/>
        <v>107018.35309999999</v>
      </c>
      <c r="H6" s="27">
        <f>RA!J10</f>
        <v>26.832163519534198</v>
      </c>
      <c r="I6" s="20">
        <f>VLOOKUP(B6,RMS!B:D,3,FALSE)</f>
        <v>146266.43552478601</v>
      </c>
      <c r="J6" s="21">
        <f>VLOOKUP(B6,RMS!B:E,4,FALSE)</f>
        <v>107018.35244359</v>
      </c>
      <c r="K6" s="22">
        <f t="shared" si="1"/>
        <v>-2.2322247860138305</v>
      </c>
      <c r="L6" s="22">
        <f t="shared" si="2"/>
        <v>6.5640998946037143E-4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47102.292600000001</v>
      </c>
      <c r="F7" s="25">
        <f>VLOOKUP(C7,RA!B11:I46,8,0)</f>
        <v>10838.379300000001</v>
      </c>
      <c r="G7" s="16">
        <f t="shared" si="0"/>
        <v>36263.9133</v>
      </c>
      <c r="H7" s="27">
        <f>RA!J11</f>
        <v>23.0103009890436</v>
      </c>
      <c r="I7" s="20">
        <f>VLOOKUP(B7,RMS!B:D,3,FALSE)</f>
        <v>47102.319690598299</v>
      </c>
      <c r="J7" s="21">
        <f>VLOOKUP(B7,RMS!B:E,4,FALSE)</f>
        <v>36263.9132888889</v>
      </c>
      <c r="K7" s="22">
        <f t="shared" si="1"/>
        <v>-2.7090598297945689E-2</v>
      </c>
      <c r="L7" s="22">
        <f t="shared" si="2"/>
        <v>1.1111100320704281E-5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126917.27830000001</v>
      </c>
      <c r="F8" s="25">
        <f>VLOOKUP(C8,RA!B12:I47,8,0)</f>
        <v>22589.3688</v>
      </c>
      <c r="G8" s="16">
        <f t="shared" si="0"/>
        <v>104327.90950000001</v>
      </c>
      <c r="H8" s="27">
        <f>RA!J12</f>
        <v>17.798497653412099</v>
      </c>
      <c r="I8" s="20">
        <f>VLOOKUP(B8,RMS!B:D,3,FALSE)</f>
        <v>126917.27743931601</v>
      </c>
      <c r="J8" s="21">
        <f>VLOOKUP(B8,RMS!B:E,4,FALSE)</f>
        <v>104327.90955042699</v>
      </c>
      <c r="K8" s="22">
        <f t="shared" si="1"/>
        <v>8.6068399832583964E-4</v>
      </c>
      <c r="L8" s="22">
        <f t="shared" si="2"/>
        <v>-5.0426984671503305E-5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255679.011</v>
      </c>
      <c r="F9" s="25">
        <f>VLOOKUP(C9,RA!B13:I48,8,0)</f>
        <v>68154.801999999996</v>
      </c>
      <c r="G9" s="16">
        <f t="shared" si="0"/>
        <v>187524.209</v>
      </c>
      <c r="H9" s="27">
        <f>RA!J13</f>
        <v>26.6563930036478</v>
      </c>
      <c r="I9" s="20">
        <f>VLOOKUP(B9,RMS!B:D,3,FALSE)</f>
        <v>255679.17969059799</v>
      </c>
      <c r="J9" s="21">
        <f>VLOOKUP(B9,RMS!B:E,4,FALSE)</f>
        <v>187524.20885470099</v>
      </c>
      <c r="K9" s="22">
        <f t="shared" si="1"/>
        <v>-0.16869059798773378</v>
      </c>
      <c r="L9" s="22">
        <f t="shared" si="2"/>
        <v>1.4529901091009378E-4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151769.33249999999</v>
      </c>
      <c r="F10" s="25">
        <f>VLOOKUP(C10,RA!B14:I49,8,0)</f>
        <v>261.85199999999998</v>
      </c>
      <c r="G10" s="16">
        <f t="shared" si="0"/>
        <v>151507.48049999998</v>
      </c>
      <c r="H10" s="27">
        <f>RA!J14</f>
        <v>0.17253287978979601</v>
      </c>
      <c r="I10" s="20">
        <f>VLOOKUP(B10,RMS!B:D,3,FALSE)</f>
        <v>151769.351344444</v>
      </c>
      <c r="J10" s="21">
        <f>VLOOKUP(B10,RMS!B:E,4,FALSE)</f>
        <v>151507.47919914499</v>
      </c>
      <c r="K10" s="22">
        <f t="shared" si="1"/>
        <v>-1.8844444013666362E-2</v>
      </c>
      <c r="L10" s="22">
        <f t="shared" si="2"/>
        <v>1.3008549867663532E-3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80227.305600000007</v>
      </c>
      <c r="F11" s="25">
        <f>VLOOKUP(C11,RA!B15:I50,8,0)</f>
        <v>10259.135700000001</v>
      </c>
      <c r="G11" s="16">
        <f t="shared" si="0"/>
        <v>69968.169900000008</v>
      </c>
      <c r="H11" s="27">
        <f>RA!J15</f>
        <v>12.7875860011432</v>
      </c>
      <c r="I11" s="20">
        <f>VLOOKUP(B11,RMS!B:D,3,FALSE)</f>
        <v>80227.353210256406</v>
      </c>
      <c r="J11" s="21">
        <f>VLOOKUP(B11,RMS!B:E,4,FALSE)</f>
        <v>69968.169605982897</v>
      </c>
      <c r="K11" s="22">
        <f t="shared" si="1"/>
        <v>-4.7610256398911588E-2</v>
      </c>
      <c r="L11" s="22">
        <f t="shared" si="2"/>
        <v>2.9401711071841419E-4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816013.64</v>
      </c>
      <c r="F12" s="25">
        <f>VLOOKUP(C12,RA!B16:I51,8,0)</f>
        <v>32338.3665</v>
      </c>
      <c r="G12" s="16">
        <f t="shared" si="0"/>
        <v>783675.27350000001</v>
      </c>
      <c r="H12" s="27">
        <f>RA!J16</f>
        <v>3.9629688665498302</v>
      </c>
      <c r="I12" s="20">
        <f>VLOOKUP(B12,RMS!B:D,3,FALSE)</f>
        <v>816013.4963</v>
      </c>
      <c r="J12" s="21">
        <f>VLOOKUP(B12,RMS!B:E,4,FALSE)</f>
        <v>783675.27350000001</v>
      </c>
      <c r="K12" s="22">
        <f t="shared" si="1"/>
        <v>0.14370000001508743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728261.47750000004</v>
      </c>
      <c r="F13" s="25">
        <f>VLOOKUP(C13,RA!B17:I52,8,0)</f>
        <v>48594.758199999997</v>
      </c>
      <c r="G13" s="16">
        <f t="shared" si="0"/>
        <v>679666.7193</v>
      </c>
      <c r="H13" s="27">
        <f>RA!J17</f>
        <v>6.6727074960517898</v>
      </c>
      <c r="I13" s="20">
        <f>VLOOKUP(B13,RMS!B:D,3,FALSE)</f>
        <v>728261.54205470101</v>
      </c>
      <c r="J13" s="21">
        <f>VLOOKUP(B13,RMS!B:E,4,FALSE)</f>
        <v>679666.71982307697</v>
      </c>
      <c r="K13" s="22">
        <f t="shared" si="1"/>
        <v>-6.4554700977168977E-2</v>
      </c>
      <c r="L13" s="22">
        <f t="shared" si="2"/>
        <v>-5.2307697478681803E-4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1814246.1451999999</v>
      </c>
      <c r="F14" s="25">
        <f>VLOOKUP(C14,RA!B18:I53,8,0)</f>
        <v>270119.07140000002</v>
      </c>
      <c r="G14" s="16">
        <f t="shared" si="0"/>
        <v>1544127.0737999999</v>
      </c>
      <c r="H14" s="27">
        <f>RA!J18</f>
        <v>14.8887774745815</v>
      </c>
      <c r="I14" s="20">
        <f>VLOOKUP(B14,RMS!B:D,3,FALSE)</f>
        <v>1814246.6305324801</v>
      </c>
      <c r="J14" s="21">
        <f>VLOOKUP(B14,RMS!B:E,4,FALSE)</f>
        <v>1544127.07838291</v>
      </c>
      <c r="K14" s="22">
        <f t="shared" si="1"/>
        <v>-0.48533248016610742</v>
      </c>
      <c r="L14" s="22">
        <f t="shared" si="2"/>
        <v>-4.5829100999981165E-3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443106.3235</v>
      </c>
      <c r="F15" s="25">
        <f>VLOOKUP(C15,RA!B19:I54,8,0)</f>
        <v>44876.170599999998</v>
      </c>
      <c r="G15" s="16">
        <f t="shared" si="0"/>
        <v>398230.15289999999</v>
      </c>
      <c r="H15" s="27">
        <f>RA!J19</f>
        <v>10.127630372217</v>
      </c>
      <c r="I15" s="20">
        <f>VLOOKUP(B15,RMS!B:D,3,FALSE)</f>
        <v>443106.336317949</v>
      </c>
      <c r="J15" s="21">
        <f>VLOOKUP(B15,RMS!B:E,4,FALSE)</f>
        <v>398230.15239487198</v>
      </c>
      <c r="K15" s="22">
        <f t="shared" si="1"/>
        <v>-1.2817948998417705E-2</v>
      </c>
      <c r="L15" s="22">
        <f t="shared" si="2"/>
        <v>5.051280022598803E-4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838681.2108</v>
      </c>
      <c r="F16" s="25">
        <f>VLOOKUP(C16,RA!B20:I55,8,0)</f>
        <v>67958.327499999999</v>
      </c>
      <c r="G16" s="16">
        <f t="shared" si="0"/>
        <v>770722.88329999999</v>
      </c>
      <c r="H16" s="27">
        <f>RA!J20</f>
        <v>8.1029986870906505</v>
      </c>
      <c r="I16" s="20">
        <f>VLOOKUP(B16,RMS!B:D,3,FALSE)</f>
        <v>838681.12899999996</v>
      </c>
      <c r="J16" s="21">
        <f>VLOOKUP(B16,RMS!B:E,4,FALSE)</f>
        <v>770722.88329999999</v>
      </c>
      <c r="K16" s="22">
        <f t="shared" si="1"/>
        <v>8.1800000043585896E-2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363351.05050000001</v>
      </c>
      <c r="F17" s="25">
        <f>VLOOKUP(C17,RA!B21:I56,8,0)</f>
        <v>31385.8868</v>
      </c>
      <c r="G17" s="16">
        <f t="shared" si="0"/>
        <v>331965.16370000003</v>
      </c>
      <c r="H17" s="27">
        <f>RA!J21</f>
        <v>8.6378962595017992</v>
      </c>
      <c r="I17" s="20">
        <f>VLOOKUP(B17,RMS!B:D,3,FALSE)</f>
        <v>363350.85859734501</v>
      </c>
      <c r="J17" s="21">
        <f>VLOOKUP(B17,RMS!B:E,4,FALSE)</f>
        <v>331965.163723009</v>
      </c>
      <c r="K17" s="22">
        <f t="shared" si="1"/>
        <v>0.19190265500219539</v>
      </c>
      <c r="L17" s="22">
        <f t="shared" si="2"/>
        <v>-2.3008964490145445E-5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1201413.7453999999</v>
      </c>
      <c r="F18" s="25">
        <f>VLOOKUP(C18,RA!B22:I57,8,0)</f>
        <v>137831.12950000001</v>
      </c>
      <c r="G18" s="16">
        <f t="shared" si="0"/>
        <v>1063582.6158999999</v>
      </c>
      <c r="H18" s="27">
        <f>RA!J22</f>
        <v>11.472411567432999</v>
      </c>
      <c r="I18" s="20">
        <f>VLOOKUP(B18,RMS!B:D,3,FALSE)</f>
        <v>1201413.9809999999</v>
      </c>
      <c r="J18" s="21">
        <f>VLOOKUP(B18,RMS!B:E,4,FALSE)</f>
        <v>1063582.6124</v>
      </c>
      <c r="K18" s="22">
        <f t="shared" si="1"/>
        <v>-0.23560000001452863</v>
      </c>
      <c r="L18" s="22">
        <f t="shared" si="2"/>
        <v>3.499999875202775E-3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2549411.0980000002</v>
      </c>
      <c r="F19" s="25">
        <f>VLOOKUP(C19,RA!B23:I58,8,0)</f>
        <v>107727.17690000001</v>
      </c>
      <c r="G19" s="16">
        <f t="shared" si="0"/>
        <v>2441683.9211000004</v>
      </c>
      <c r="H19" s="27">
        <f>RA!J23</f>
        <v>4.2255710342090902</v>
      </c>
      <c r="I19" s="20">
        <f>VLOOKUP(B19,RMS!B:D,3,FALSE)</f>
        <v>2549412.12393675</v>
      </c>
      <c r="J19" s="21">
        <f>VLOOKUP(B19,RMS!B:E,4,FALSE)</f>
        <v>2441683.95989316</v>
      </c>
      <c r="K19" s="22">
        <f t="shared" si="1"/>
        <v>-1.0259367497637868</v>
      </c>
      <c r="L19" s="22">
        <f t="shared" si="2"/>
        <v>-3.8793159648776054E-2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260415.89240000001</v>
      </c>
      <c r="F20" s="25">
        <f>VLOOKUP(C20,RA!B24:I59,8,0)</f>
        <v>49763.9398</v>
      </c>
      <c r="G20" s="16">
        <f t="shared" si="0"/>
        <v>210651.95260000002</v>
      </c>
      <c r="H20" s="27">
        <f>RA!J24</f>
        <v>19.1094096989912</v>
      </c>
      <c r="I20" s="20">
        <f>VLOOKUP(B20,RMS!B:D,3,FALSE)</f>
        <v>260415.875801127</v>
      </c>
      <c r="J20" s="21">
        <f>VLOOKUP(B20,RMS!B:E,4,FALSE)</f>
        <v>210651.94724747201</v>
      </c>
      <c r="K20" s="22">
        <f t="shared" si="1"/>
        <v>1.6598873015027493E-2</v>
      </c>
      <c r="L20" s="22">
        <f t="shared" si="2"/>
        <v>5.3525280090980232E-3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226302.8965</v>
      </c>
      <c r="F21" s="25">
        <f>VLOOKUP(C21,RA!B25:I60,8,0)</f>
        <v>22371.028600000001</v>
      </c>
      <c r="G21" s="16">
        <f t="shared" si="0"/>
        <v>203931.86790000001</v>
      </c>
      <c r="H21" s="27">
        <f>RA!J25</f>
        <v>9.8854362652843903</v>
      </c>
      <c r="I21" s="20">
        <f>VLOOKUP(B21,RMS!B:D,3,FALSE)</f>
        <v>226302.897529771</v>
      </c>
      <c r="J21" s="21">
        <f>VLOOKUP(B21,RMS!B:E,4,FALSE)</f>
        <v>203931.870210541</v>
      </c>
      <c r="K21" s="22">
        <f t="shared" si="1"/>
        <v>-1.0297709959559143E-3</v>
      </c>
      <c r="L21" s="22">
        <f t="shared" si="2"/>
        <v>-2.3105409927666187E-3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490077.67</v>
      </c>
      <c r="F22" s="25">
        <f>VLOOKUP(C22,RA!B26:I61,8,0)</f>
        <v>105590.5303</v>
      </c>
      <c r="G22" s="16">
        <f t="shared" si="0"/>
        <v>384487.1397</v>
      </c>
      <c r="H22" s="27">
        <f>RA!J26</f>
        <v>21.545672607364502</v>
      </c>
      <c r="I22" s="20">
        <f>VLOOKUP(B22,RMS!B:D,3,FALSE)</f>
        <v>490077.67841563403</v>
      </c>
      <c r="J22" s="21">
        <f>VLOOKUP(B22,RMS!B:E,4,FALSE)</f>
        <v>384487.174179725</v>
      </c>
      <c r="K22" s="22">
        <f t="shared" si="1"/>
        <v>-8.4156340453773737E-3</v>
      </c>
      <c r="L22" s="22">
        <f t="shared" si="2"/>
        <v>-3.4479724999982864E-2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297039.70870000002</v>
      </c>
      <c r="F23" s="25">
        <f>VLOOKUP(C23,RA!B27:I62,8,0)</f>
        <v>99144.156400000007</v>
      </c>
      <c r="G23" s="16">
        <f t="shared" si="0"/>
        <v>197895.55230000001</v>
      </c>
      <c r="H23" s="27">
        <f>RA!J27</f>
        <v>33.377408304736903</v>
      </c>
      <c r="I23" s="20">
        <f>VLOOKUP(B23,RMS!B:D,3,FALSE)</f>
        <v>297039.63639492501</v>
      </c>
      <c r="J23" s="21">
        <f>VLOOKUP(B23,RMS!B:E,4,FALSE)</f>
        <v>197895.554857718</v>
      </c>
      <c r="K23" s="22">
        <f t="shared" si="1"/>
        <v>7.2305075009353459E-2</v>
      </c>
      <c r="L23" s="22">
        <f t="shared" si="2"/>
        <v>-2.5577179912943393E-3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830260.69720000005</v>
      </c>
      <c r="F24" s="25">
        <f>VLOOKUP(C24,RA!B28:I63,8,0)</f>
        <v>33793.987200000003</v>
      </c>
      <c r="G24" s="16">
        <f t="shared" si="0"/>
        <v>796466.71000000008</v>
      </c>
      <c r="H24" s="27">
        <f>RA!J28</f>
        <v>4.0702862744157402</v>
      </c>
      <c r="I24" s="20">
        <f>VLOOKUP(B24,RMS!B:D,3,FALSE)</f>
        <v>830260.69715663698</v>
      </c>
      <c r="J24" s="21">
        <f>VLOOKUP(B24,RMS!B:E,4,FALSE)</f>
        <v>796466.69137699099</v>
      </c>
      <c r="K24" s="22">
        <f t="shared" si="1"/>
        <v>4.3363077566027641E-5</v>
      </c>
      <c r="L24" s="22">
        <f t="shared" si="2"/>
        <v>1.8623009091243148E-2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576509.68389999995</v>
      </c>
      <c r="F25" s="25">
        <f>VLOOKUP(C25,RA!B29:I64,8,0)</f>
        <v>83452.362299999993</v>
      </c>
      <c r="G25" s="16">
        <f t="shared" si="0"/>
        <v>493057.32159999997</v>
      </c>
      <c r="H25" s="27">
        <f>RA!J29</f>
        <v>14.475448484309499</v>
      </c>
      <c r="I25" s="20">
        <f>VLOOKUP(B25,RMS!B:D,3,FALSE)</f>
        <v>576509.680597345</v>
      </c>
      <c r="J25" s="21">
        <f>VLOOKUP(B25,RMS!B:E,4,FALSE)</f>
        <v>493057.33895652898</v>
      </c>
      <c r="K25" s="22">
        <f t="shared" si="1"/>
        <v>3.3026549499481916E-3</v>
      </c>
      <c r="L25" s="22">
        <f t="shared" si="2"/>
        <v>-1.7356529016979039E-2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1031356.1247</v>
      </c>
      <c r="F26" s="25">
        <f>VLOOKUP(C26,RA!B30:I65,8,0)</f>
        <v>131426.64929999999</v>
      </c>
      <c r="G26" s="16">
        <f t="shared" si="0"/>
        <v>899929.47540000011</v>
      </c>
      <c r="H26" s="27">
        <f>RA!J30</f>
        <v>12.7430909801626</v>
      </c>
      <c r="I26" s="20">
        <f>VLOOKUP(B26,RMS!B:D,3,FALSE)</f>
        <v>1031356.14045487</v>
      </c>
      <c r="J26" s="21">
        <f>VLOOKUP(B26,RMS!B:E,4,FALSE)</f>
        <v>899929.48332822998</v>
      </c>
      <c r="K26" s="22">
        <f t="shared" si="1"/>
        <v>-1.5754869906231761E-2</v>
      </c>
      <c r="L26" s="22">
        <f t="shared" si="2"/>
        <v>-7.9282298684120178E-3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798836.46149999998</v>
      </c>
      <c r="F27" s="25">
        <f>VLOOKUP(C27,RA!B31:I66,8,0)</f>
        <v>18656.349200000001</v>
      </c>
      <c r="G27" s="16">
        <f t="shared" si="0"/>
        <v>780180.11229999992</v>
      </c>
      <c r="H27" s="27">
        <f>RA!J31</f>
        <v>2.3354403684789702</v>
      </c>
      <c r="I27" s="20">
        <f>VLOOKUP(B27,RMS!B:D,3,FALSE)</f>
        <v>798836.45513008803</v>
      </c>
      <c r="J27" s="21">
        <f>VLOOKUP(B27,RMS!B:E,4,FALSE)</f>
        <v>780180.17690707999</v>
      </c>
      <c r="K27" s="22">
        <f t="shared" si="1"/>
        <v>6.3699119491502643E-3</v>
      </c>
      <c r="L27" s="22">
        <f t="shared" si="2"/>
        <v>-6.4607080072164536E-2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132075.4675</v>
      </c>
      <c r="F28" s="25">
        <f>VLOOKUP(C28,RA!B32:I67,8,0)</f>
        <v>35580.769699999997</v>
      </c>
      <c r="G28" s="16">
        <f t="shared" si="0"/>
        <v>96494.697799999994</v>
      </c>
      <c r="H28" s="27">
        <f>RA!J32</f>
        <v>26.939726486298401</v>
      </c>
      <c r="I28" s="20">
        <f>VLOOKUP(B28,RMS!B:D,3,FALSE)</f>
        <v>132075.449536336</v>
      </c>
      <c r="J28" s="21">
        <f>VLOOKUP(B28,RMS!B:E,4,FALSE)</f>
        <v>96494.682883779402</v>
      </c>
      <c r="K28" s="22">
        <f t="shared" si="1"/>
        <v>1.796366399503313E-2</v>
      </c>
      <c r="L28" s="22">
        <f t="shared" si="2"/>
        <v>1.4916220592567697E-2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159441.9976</v>
      </c>
      <c r="F31" s="25">
        <f>VLOOKUP(C31,RA!B35:I70,8,0)</f>
        <v>17520.986099999998</v>
      </c>
      <c r="G31" s="16">
        <f t="shared" si="0"/>
        <v>141921.01149999999</v>
      </c>
      <c r="H31" s="27">
        <f>RA!J35</f>
        <v>10.988940407003501</v>
      </c>
      <c r="I31" s="20">
        <f>VLOOKUP(B31,RMS!B:D,3,FALSE)</f>
        <v>159441.99729999999</v>
      </c>
      <c r="J31" s="21">
        <f>VLOOKUP(B31,RMS!B:E,4,FALSE)</f>
        <v>141921.01120000001</v>
      </c>
      <c r="K31" s="22">
        <f t="shared" si="1"/>
        <v>3.0000001424923539E-4</v>
      </c>
      <c r="L31" s="22">
        <f t="shared" si="2"/>
        <v>2.9999998514540493E-4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237846.5822</v>
      </c>
      <c r="F35" s="25">
        <f>VLOOKUP(C35,RA!B8:I74,8,0)</f>
        <v>11810.457899999999</v>
      </c>
      <c r="G35" s="16">
        <f t="shared" si="0"/>
        <v>226036.1243</v>
      </c>
      <c r="H35" s="27">
        <f>RA!J39</f>
        <v>4.9655781431699699</v>
      </c>
      <c r="I35" s="20">
        <f>VLOOKUP(B35,RMS!B:D,3,FALSE)</f>
        <v>237846.58119658101</v>
      </c>
      <c r="J35" s="21">
        <f>VLOOKUP(B35,RMS!B:E,4,FALSE)</f>
        <v>226036.126068376</v>
      </c>
      <c r="K35" s="22">
        <f t="shared" si="1"/>
        <v>1.0034189908765256E-3</v>
      </c>
      <c r="L35" s="22">
        <f t="shared" si="2"/>
        <v>-1.7683760088402778E-3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400843.85729999997</v>
      </c>
      <c r="F36" s="25">
        <f>VLOOKUP(C36,RA!B8:I75,8,0)</f>
        <v>22872.973600000001</v>
      </c>
      <c r="G36" s="16">
        <f t="shared" si="0"/>
        <v>377970.88369999995</v>
      </c>
      <c r="H36" s="27">
        <f>RA!J40</f>
        <v>5.7062053424162604</v>
      </c>
      <c r="I36" s="20">
        <f>VLOOKUP(B36,RMS!B:D,3,FALSE)</f>
        <v>400843.85167863203</v>
      </c>
      <c r="J36" s="21">
        <f>VLOOKUP(B36,RMS!B:E,4,FALSE)</f>
        <v>377970.88393504301</v>
      </c>
      <c r="K36" s="22">
        <f t="shared" si="1"/>
        <v>5.6213679490610957E-3</v>
      </c>
      <c r="L36" s="22">
        <f t="shared" si="2"/>
        <v>-2.3504305863752961E-4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24815.4408</v>
      </c>
      <c r="F40" s="25">
        <f>VLOOKUP(C40,RA!B8:I78,8,0)</f>
        <v>3919.7386999999999</v>
      </c>
      <c r="G40" s="16">
        <f t="shared" si="0"/>
        <v>20895.702100000002</v>
      </c>
      <c r="H40" s="27">
        <f>RA!J43</f>
        <v>0</v>
      </c>
      <c r="I40" s="20">
        <f>VLOOKUP(B40,RMS!B:D,3,FALSE)</f>
        <v>24815.440360033299</v>
      </c>
      <c r="J40" s="21">
        <f>VLOOKUP(B40,RMS!B:E,4,FALSE)</f>
        <v>20895.702291808499</v>
      </c>
      <c r="K40" s="22">
        <f t="shared" si="1"/>
        <v>4.3996670137858018E-4</v>
      </c>
      <c r="L40" s="22">
        <f t="shared" si="2"/>
        <v>-1.9180849631084129E-4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22"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15716307.2519</v>
      </c>
      <c r="E7" s="65">
        <v>19772452</v>
      </c>
      <c r="F7" s="66">
        <v>79.485878898075001</v>
      </c>
      <c r="G7" s="65">
        <v>17777066.692899998</v>
      </c>
      <c r="H7" s="66">
        <v>-11.5922355279403</v>
      </c>
      <c r="I7" s="65">
        <v>1692592.1440999999</v>
      </c>
      <c r="J7" s="66">
        <v>10.769655472950699</v>
      </c>
      <c r="K7" s="65">
        <v>2011630.2601999999</v>
      </c>
      <c r="L7" s="66">
        <v>11.3158728318403</v>
      </c>
      <c r="M7" s="66">
        <v>-0.158596797041759</v>
      </c>
      <c r="N7" s="65">
        <v>186926245.67070001</v>
      </c>
      <c r="O7" s="65">
        <v>4404505323.8339005</v>
      </c>
      <c r="P7" s="65">
        <v>940283</v>
      </c>
      <c r="Q7" s="65">
        <v>1071266</v>
      </c>
      <c r="R7" s="66">
        <v>-12.2269352336394</v>
      </c>
      <c r="S7" s="65">
        <v>16.7144436854649</v>
      </c>
      <c r="T7" s="65">
        <v>17.284014196660799</v>
      </c>
      <c r="U7" s="67">
        <v>-3.4076546124665099</v>
      </c>
      <c r="V7" s="55"/>
      <c r="W7" s="55"/>
    </row>
    <row r="8" spans="1:23" ht="14.25" thickBot="1" x14ac:dyDescent="0.2">
      <c r="A8" s="52">
        <v>41862</v>
      </c>
      <c r="B8" s="42" t="s">
        <v>6</v>
      </c>
      <c r="C8" s="43"/>
      <c r="D8" s="68">
        <v>575249.56400000001</v>
      </c>
      <c r="E8" s="68">
        <v>575883</v>
      </c>
      <c r="F8" s="69">
        <v>99.890006129717307</v>
      </c>
      <c r="G8" s="68">
        <v>667130.92350000003</v>
      </c>
      <c r="H8" s="69">
        <v>-13.772612880536</v>
      </c>
      <c r="I8" s="68">
        <v>140793.389</v>
      </c>
      <c r="J8" s="69">
        <v>24.4751839568539</v>
      </c>
      <c r="K8" s="68">
        <v>155013.23449999999</v>
      </c>
      <c r="L8" s="69">
        <v>23.235804103750301</v>
      </c>
      <c r="M8" s="69">
        <v>-9.1733106181975999E-2</v>
      </c>
      <c r="N8" s="68">
        <v>6395898.0608999999</v>
      </c>
      <c r="O8" s="68">
        <v>167034577.4887</v>
      </c>
      <c r="P8" s="68">
        <v>23603</v>
      </c>
      <c r="Q8" s="68">
        <v>28072</v>
      </c>
      <c r="R8" s="69">
        <v>-15.9197777144486</v>
      </c>
      <c r="S8" s="68">
        <v>24.371883404651999</v>
      </c>
      <c r="T8" s="68">
        <v>23.650760711741199</v>
      </c>
      <c r="U8" s="70">
        <v>2.9588303904862601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112791.0934</v>
      </c>
      <c r="E9" s="68">
        <v>136229</v>
      </c>
      <c r="F9" s="69">
        <v>82.795214968912603</v>
      </c>
      <c r="G9" s="68">
        <v>217258.8976</v>
      </c>
      <c r="H9" s="69">
        <v>-48.084476794289003</v>
      </c>
      <c r="I9" s="68">
        <v>23714.550599999999</v>
      </c>
      <c r="J9" s="69">
        <v>21.025197899180899</v>
      </c>
      <c r="K9" s="68">
        <v>41465.171799999996</v>
      </c>
      <c r="L9" s="69">
        <v>19.0856035163828</v>
      </c>
      <c r="M9" s="69">
        <v>-0.42808507548496399</v>
      </c>
      <c r="N9" s="68">
        <v>1180045.4110000001</v>
      </c>
      <c r="O9" s="68">
        <v>28327949.524500001</v>
      </c>
      <c r="P9" s="68">
        <v>6458</v>
      </c>
      <c r="Q9" s="68">
        <v>7089</v>
      </c>
      <c r="R9" s="69">
        <v>-8.9011144025955709</v>
      </c>
      <c r="S9" s="68">
        <v>17.4653288014865</v>
      </c>
      <c r="T9" s="68">
        <v>17.8315391310481</v>
      </c>
      <c r="U9" s="70">
        <v>-2.0967846281279598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146264.20329999999</v>
      </c>
      <c r="E10" s="68">
        <v>192554</v>
      </c>
      <c r="F10" s="69">
        <v>75.960096025011197</v>
      </c>
      <c r="G10" s="68">
        <v>166185.02249999999</v>
      </c>
      <c r="H10" s="69">
        <v>-11.9871327152843</v>
      </c>
      <c r="I10" s="68">
        <v>39245.850200000001</v>
      </c>
      <c r="J10" s="69">
        <v>26.832163519534198</v>
      </c>
      <c r="K10" s="68">
        <v>33559.053800000002</v>
      </c>
      <c r="L10" s="69">
        <v>20.1937896057992</v>
      </c>
      <c r="M10" s="69">
        <v>0.16945639867831999</v>
      </c>
      <c r="N10" s="68">
        <v>1860395.3012000001</v>
      </c>
      <c r="O10" s="68">
        <v>43150401.668899998</v>
      </c>
      <c r="P10" s="68">
        <v>89579</v>
      </c>
      <c r="Q10" s="68">
        <v>102031</v>
      </c>
      <c r="R10" s="69">
        <v>-12.2041340376944</v>
      </c>
      <c r="S10" s="68">
        <v>1.63279566974402</v>
      </c>
      <c r="T10" s="68">
        <v>1.7980700306769499</v>
      </c>
      <c r="U10" s="70">
        <v>-10.122170458648799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47102.292600000001</v>
      </c>
      <c r="E11" s="68">
        <v>47195</v>
      </c>
      <c r="F11" s="69">
        <v>99.803565208178796</v>
      </c>
      <c r="G11" s="68">
        <v>47366.4931</v>
      </c>
      <c r="H11" s="69">
        <v>-0.55777931341090004</v>
      </c>
      <c r="I11" s="68">
        <v>10838.379300000001</v>
      </c>
      <c r="J11" s="69">
        <v>23.0103009890436</v>
      </c>
      <c r="K11" s="68">
        <v>7432.4339</v>
      </c>
      <c r="L11" s="69">
        <v>15.6913324452977</v>
      </c>
      <c r="M11" s="69">
        <v>0.45825438151559</v>
      </c>
      <c r="N11" s="68">
        <v>642639.03049999999</v>
      </c>
      <c r="O11" s="68">
        <v>17745897.4263</v>
      </c>
      <c r="P11" s="68">
        <v>2478</v>
      </c>
      <c r="Q11" s="68">
        <v>2837</v>
      </c>
      <c r="R11" s="69">
        <v>-12.6542121959817</v>
      </c>
      <c r="S11" s="68">
        <v>19.008189104116202</v>
      </c>
      <c r="T11" s="68">
        <v>53.481834050052903</v>
      </c>
      <c r="U11" s="70">
        <v>-181.36206851220501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126917.27830000001</v>
      </c>
      <c r="E12" s="68">
        <v>156686</v>
      </c>
      <c r="F12" s="69">
        <v>81.001032829991203</v>
      </c>
      <c r="G12" s="68">
        <v>190282.16639999999</v>
      </c>
      <c r="H12" s="69">
        <v>-33.300487007698898</v>
      </c>
      <c r="I12" s="68">
        <v>22589.3688</v>
      </c>
      <c r="J12" s="69">
        <v>17.798497653412099</v>
      </c>
      <c r="K12" s="68">
        <v>-14572.4962</v>
      </c>
      <c r="L12" s="69">
        <v>-7.6583615142191297</v>
      </c>
      <c r="M12" s="69">
        <v>-2.55013722357327</v>
      </c>
      <c r="N12" s="68">
        <v>1731300.3614000001</v>
      </c>
      <c r="O12" s="68">
        <v>52500496.188100003</v>
      </c>
      <c r="P12" s="68">
        <v>1353</v>
      </c>
      <c r="Q12" s="68">
        <v>1537</v>
      </c>
      <c r="R12" s="69">
        <v>-11.971372804164</v>
      </c>
      <c r="S12" s="68">
        <v>93.804344641537298</v>
      </c>
      <c r="T12" s="68">
        <v>75.755775471698101</v>
      </c>
      <c r="U12" s="70">
        <v>19.240653765888698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255679.011</v>
      </c>
      <c r="E13" s="68">
        <v>295421</v>
      </c>
      <c r="F13" s="69">
        <v>86.547337866976306</v>
      </c>
      <c r="G13" s="68">
        <v>297463.80719999998</v>
      </c>
      <c r="H13" s="69">
        <v>-14.0470185577588</v>
      </c>
      <c r="I13" s="68">
        <v>68154.801999999996</v>
      </c>
      <c r="J13" s="69">
        <v>26.6563930036478</v>
      </c>
      <c r="K13" s="68">
        <v>68215.711899999995</v>
      </c>
      <c r="L13" s="69">
        <v>22.9324409386501</v>
      </c>
      <c r="M13" s="69">
        <v>-8.9290133172400003E-4</v>
      </c>
      <c r="N13" s="68">
        <v>2977904.2272999999</v>
      </c>
      <c r="O13" s="68">
        <v>83666503.538100004</v>
      </c>
      <c r="P13" s="68">
        <v>10428</v>
      </c>
      <c r="Q13" s="68">
        <v>12162</v>
      </c>
      <c r="R13" s="69">
        <v>-14.257523433645799</v>
      </c>
      <c r="S13" s="68">
        <v>24.518508918296899</v>
      </c>
      <c r="T13" s="68">
        <v>24.040985569807599</v>
      </c>
      <c r="U13" s="70">
        <v>1.9476035434314101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151769.33249999999</v>
      </c>
      <c r="E14" s="68">
        <v>140309</v>
      </c>
      <c r="F14" s="69">
        <v>108.167924010577</v>
      </c>
      <c r="G14" s="68">
        <v>152687.9461</v>
      </c>
      <c r="H14" s="69">
        <v>-0.60162810717120396</v>
      </c>
      <c r="I14" s="68">
        <v>261.85199999999998</v>
      </c>
      <c r="J14" s="69">
        <v>0.17253287978979601</v>
      </c>
      <c r="K14" s="68">
        <v>12646.8699</v>
      </c>
      <c r="L14" s="69">
        <v>8.2828214165099698</v>
      </c>
      <c r="M14" s="69">
        <v>-0.97929511396333702</v>
      </c>
      <c r="N14" s="68">
        <v>1667543.0660000001</v>
      </c>
      <c r="O14" s="68">
        <v>40059788.606399998</v>
      </c>
      <c r="P14" s="68">
        <v>3354</v>
      </c>
      <c r="Q14" s="68">
        <v>3393</v>
      </c>
      <c r="R14" s="69">
        <v>-1.14942528735632</v>
      </c>
      <c r="S14" s="68">
        <v>45.250248211091197</v>
      </c>
      <c r="T14" s="68">
        <v>47.742705363984697</v>
      </c>
      <c r="U14" s="70">
        <v>-5.5081623890021598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80227.305600000007</v>
      </c>
      <c r="E15" s="68">
        <v>104059</v>
      </c>
      <c r="F15" s="69">
        <v>77.097901767266706</v>
      </c>
      <c r="G15" s="68">
        <v>102754.13770000001</v>
      </c>
      <c r="H15" s="69">
        <v>-21.9230413531075</v>
      </c>
      <c r="I15" s="68">
        <v>10259.135700000001</v>
      </c>
      <c r="J15" s="69">
        <v>12.7875860011432</v>
      </c>
      <c r="K15" s="68">
        <v>13020.332899999999</v>
      </c>
      <c r="L15" s="69">
        <v>12.671346567097901</v>
      </c>
      <c r="M15" s="69">
        <v>-0.212068095432491</v>
      </c>
      <c r="N15" s="68">
        <v>1025391.3047</v>
      </c>
      <c r="O15" s="68">
        <v>31042859.853100002</v>
      </c>
      <c r="P15" s="68">
        <v>3851</v>
      </c>
      <c r="Q15" s="68">
        <v>4731</v>
      </c>
      <c r="R15" s="69">
        <v>-18.600718664130198</v>
      </c>
      <c r="S15" s="68">
        <v>20.832850064918201</v>
      </c>
      <c r="T15" s="68">
        <v>20.702456795603499</v>
      </c>
      <c r="U15" s="70">
        <v>0.62590221169169302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816013.64</v>
      </c>
      <c r="E16" s="68">
        <v>1048033</v>
      </c>
      <c r="F16" s="69">
        <v>77.861445202584306</v>
      </c>
      <c r="G16" s="68">
        <v>997355.59450000001</v>
      </c>
      <c r="H16" s="69">
        <v>-18.182276762673698</v>
      </c>
      <c r="I16" s="68">
        <v>32338.3665</v>
      </c>
      <c r="J16" s="69">
        <v>3.9629688665498302</v>
      </c>
      <c r="K16" s="68">
        <v>93130.762199999997</v>
      </c>
      <c r="L16" s="69">
        <v>9.3377690678808296</v>
      </c>
      <c r="M16" s="69">
        <v>-0.65276385872851805</v>
      </c>
      <c r="N16" s="68">
        <v>10290611.907099999</v>
      </c>
      <c r="O16" s="68">
        <v>228470016.6595</v>
      </c>
      <c r="P16" s="68">
        <v>51600</v>
      </c>
      <c r="Q16" s="68">
        <v>64708</v>
      </c>
      <c r="R16" s="69">
        <v>-20.257155220374599</v>
      </c>
      <c r="S16" s="68">
        <v>15.8142178294574</v>
      </c>
      <c r="T16" s="68">
        <v>15.5645863200841</v>
      </c>
      <c r="U16" s="70">
        <v>1.57852580548309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728261.47750000004</v>
      </c>
      <c r="E17" s="68">
        <v>593185</v>
      </c>
      <c r="F17" s="69">
        <v>122.77139130288199</v>
      </c>
      <c r="G17" s="68">
        <v>412512.20809999999</v>
      </c>
      <c r="H17" s="69">
        <v>76.543012109706297</v>
      </c>
      <c r="I17" s="68">
        <v>48594.758199999997</v>
      </c>
      <c r="J17" s="69">
        <v>6.6727074960517898</v>
      </c>
      <c r="K17" s="68">
        <v>54134.1944</v>
      </c>
      <c r="L17" s="69">
        <v>13.1230526847528</v>
      </c>
      <c r="M17" s="69">
        <v>-0.102327858784946</v>
      </c>
      <c r="N17" s="68">
        <v>5724656.1023000004</v>
      </c>
      <c r="O17" s="68">
        <v>215548708.60330001</v>
      </c>
      <c r="P17" s="68">
        <v>12291</v>
      </c>
      <c r="Q17" s="68">
        <v>13993</v>
      </c>
      <c r="R17" s="69">
        <v>-12.1632244693775</v>
      </c>
      <c r="S17" s="68">
        <v>59.251605036205397</v>
      </c>
      <c r="T17" s="68">
        <v>33.052969806331703</v>
      </c>
      <c r="U17" s="70">
        <v>44.215908098801897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1814246.1451999999</v>
      </c>
      <c r="E18" s="68">
        <v>2214986</v>
      </c>
      <c r="F18" s="69">
        <v>81.907792879954997</v>
      </c>
      <c r="G18" s="68">
        <v>1799162.7175</v>
      </c>
      <c r="H18" s="69">
        <v>0.83835817368198595</v>
      </c>
      <c r="I18" s="68">
        <v>270119.07140000002</v>
      </c>
      <c r="J18" s="69">
        <v>14.8887774745815</v>
      </c>
      <c r="K18" s="68">
        <v>214240.7574</v>
      </c>
      <c r="L18" s="69">
        <v>11.907803297396899</v>
      </c>
      <c r="M18" s="69">
        <v>0.26082018509518201</v>
      </c>
      <c r="N18" s="68">
        <v>22487594.184300002</v>
      </c>
      <c r="O18" s="68">
        <v>544687566.704</v>
      </c>
      <c r="P18" s="68">
        <v>91324</v>
      </c>
      <c r="Q18" s="68">
        <v>98847</v>
      </c>
      <c r="R18" s="69">
        <v>-7.6107519702166</v>
      </c>
      <c r="S18" s="68">
        <v>19.8660389952258</v>
      </c>
      <c r="T18" s="68">
        <v>19.868304686029902</v>
      </c>
      <c r="U18" s="70">
        <v>-1.1404844240371999E-2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443106.3235</v>
      </c>
      <c r="E19" s="68">
        <v>524814</v>
      </c>
      <c r="F19" s="69">
        <v>84.431117214860905</v>
      </c>
      <c r="G19" s="68">
        <v>491374.49939999997</v>
      </c>
      <c r="H19" s="69">
        <v>-9.8230933756103607</v>
      </c>
      <c r="I19" s="68">
        <v>44876.170599999998</v>
      </c>
      <c r="J19" s="69">
        <v>10.127630372217</v>
      </c>
      <c r="K19" s="68">
        <v>54477.645400000001</v>
      </c>
      <c r="L19" s="69">
        <v>11.0867872603321</v>
      </c>
      <c r="M19" s="69">
        <v>-0.176246141504493</v>
      </c>
      <c r="N19" s="68">
        <v>5211853.7833000002</v>
      </c>
      <c r="O19" s="68">
        <v>170304940.6864</v>
      </c>
      <c r="P19" s="68">
        <v>9200</v>
      </c>
      <c r="Q19" s="68">
        <v>10493</v>
      </c>
      <c r="R19" s="69">
        <v>-12.322500714762199</v>
      </c>
      <c r="S19" s="68">
        <v>48.163730815217399</v>
      </c>
      <c r="T19" s="68">
        <v>49.6741457257219</v>
      </c>
      <c r="U19" s="70">
        <v>-3.1360006480795799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838681.2108</v>
      </c>
      <c r="E20" s="68">
        <v>870362</v>
      </c>
      <c r="F20" s="69">
        <v>96.360044533194198</v>
      </c>
      <c r="G20" s="68">
        <v>846539.76650000003</v>
      </c>
      <c r="H20" s="69">
        <v>-0.92831500786916299</v>
      </c>
      <c r="I20" s="68">
        <v>67958.327499999999</v>
      </c>
      <c r="J20" s="69">
        <v>8.1029986870906505</v>
      </c>
      <c r="K20" s="68">
        <v>51080.835899999998</v>
      </c>
      <c r="L20" s="69">
        <v>6.0340739940892103</v>
      </c>
      <c r="M20" s="69">
        <v>0.33040750611522401</v>
      </c>
      <c r="N20" s="68">
        <v>9451573.557</v>
      </c>
      <c r="O20" s="68">
        <v>250986306.2577</v>
      </c>
      <c r="P20" s="68">
        <v>39258</v>
      </c>
      <c r="Q20" s="68">
        <v>44513</v>
      </c>
      <c r="R20" s="69">
        <v>-11.80553995462</v>
      </c>
      <c r="S20" s="68">
        <v>21.363319853278298</v>
      </c>
      <c r="T20" s="68">
        <v>23.8895554916541</v>
      </c>
      <c r="U20" s="70">
        <v>-11.825107968826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363351.05050000001</v>
      </c>
      <c r="E21" s="68">
        <v>365729</v>
      </c>
      <c r="F21" s="69">
        <v>99.349805593759299</v>
      </c>
      <c r="G21" s="68">
        <v>371847.3504</v>
      </c>
      <c r="H21" s="69">
        <v>-2.28488918661394</v>
      </c>
      <c r="I21" s="68">
        <v>31385.8868</v>
      </c>
      <c r="J21" s="69">
        <v>8.6378962595017992</v>
      </c>
      <c r="K21" s="68">
        <v>46215.562299999998</v>
      </c>
      <c r="L21" s="69">
        <v>12.428638324378401</v>
      </c>
      <c r="M21" s="69">
        <v>-0.32088055975032498</v>
      </c>
      <c r="N21" s="68">
        <v>3927448.9005</v>
      </c>
      <c r="O21" s="68">
        <v>100490069.7379</v>
      </c>
      <c r="P21" s="68">
        <v>33431</v>
      </c>
      <c r="Q21" s="68">
        <v>36948</v>
      </c>
      <c r="R21" s="69">
        <v>-9.5187831547039199</v>
      </c>
      <c r="S21" s="68">
        <v>10.868686264245801</v>
      </c>
      <c r="T21" s="68">
        <v>11.483620826567099</v>
      </c>
      <c r="U21" s="70">
        <v>-5.6578554884248602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1201413.7453999999</v>
      </c>
      <c r="E22" s="68">
        <v>1412430</v>
      </c>
      <c r="F22" s="69">
        <v>85.060055747895504</v>
      </c>
      <c r="G22" s="68">
        <v>1364073.7063</v>
      </c>
      <c r="H22" s="69">
        <v>-11.924572708113301</v>
      </c>
      <c r="I22" s="68">
        <v>137831.12950000001</v>
      </c>
      <c r="J22" s="69">
        <v>11.472411567432999</v>
      </c>
      <c r="K22" s="68">
        <v>164685.0624</v>
      </c>
      <c r="L22" s="69">
        <v>12.073032537714001</v>
      </c>
      <c r="M22" s="69">
        <v>-0.16306234766317201</v>
      </c>
      <c r="N22" s="68">
        <v>14422711.5426</v>
      </c>
      <c r="O22" s="68">
        <v>309869024.8064</v>
      </c>
      <c r="P22" s="68">
        <v>72064</v>
      </c>
      <c r="Q22" s="68">
        <v>83493</v>
      </c>
      <c r="R22" s="69">
        <v>-13.6885726947169</v>
      </c>
      <c r="S22" s="68">
        <v>16.6714829235124</v>
      </c>
      <c r="T22" s="68">
        <v>16.650691253159</v>
      </c>
      <c r="U22" s="70">
        <v>0.124713982846474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2549411.0980000002</v>
      </c>
      <c r="E23" s="68">
        <v>2797231</v>
      </c>
      <c r="F23" s="69">
        <v>91.140527829128203</v>
      </c>
      <c r="G23" s="68">
        <v>2629784.8191</v>
      </c>
      <c r="H23" s="69">
        <v>-3.0562850814351701</v>
      </c>
      <c r="I23" s="68">
        <v>107727.17690000001</v>
      </c>
      <c r="J23" s="69">
        <v>4.2255710342090902</v>
      </c>
      <c r="K23" s="68">
        <v>204415.69130000001</v>
      </c>
      <c r="L23" s="69">
        <v>7.7730957230925801</v>
      </c>
      <c r="M23" s="69">
        <v>-0.472999473695491</v>
      </c>
      <c r="N23" s="68">
        <v>30499798.796300001</v>
      </c>
      <c r="O23" s="68">
        <v>640475899.31640005</v>
      </c>
      <c r="P23" s="68">
        <v>81177</v>
      </c>
      <c r="Q23" s="68">
        <v>94434</v>
      </c>
      <c r="R23" s="69">
        <v>-14.038376008641</v>
      </c>
      <c r="S23" s="68">
        <v>31.405584069379302</v>
      </c>
      <c r="T23" s="68">
        <v>36.010930754812897</v>
      </c>
      <c r="U23" s="70">
        <v>-14.6641013752834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260415.89240000001</v>
      </c>
      <c r="E24" s="68">
        <v>367837</v>
      </c>
      <c r="F24" s="69">
        <v>70.7965464050653</v>
      </c>
      <c r="G24" s="68">
        <v>358819.5454</v>
      </c>
      <c r="H24" s="69">
        <v>-27.42427336011</v>
      </c>
      <c r="I24" s="68">
        <v>49763.9398</v>
      </c>
      <c r="J24" s="69">
        <v>19.1094096989912</v>
      </c>
      <c r="K24" s="68">
        <v>57130.892500000002</v>
      </c>
      <c r="L24" s="69">
        <v>15.9219009199492</v>
      </c>
      <c r="M24" s="69">
        <v>-0.12894867168406299</v>
      </c>
      <c r="N24" s="68">
        <v>3268134.1050999998</v>
      </c>
      <c r="O24" s="68">
        <v>70013302.907800004</v>
      </c>
      <c r="P24" s="68">
        <v>27768</v>
      </c>
      <c r="Q24" s="68">
        <v>31766</v>
      </c>
      <c r="R24" s="69">
        <v>-12.585783542152001</v>
      </c>
      <c r="S24" s="68">
        <v>9.3782732785940706</v>
      </c>
      <c r="T24" s="68">
        <v>9.8103521658376902</v>
      </c>
      <c r="U24" s="70">
        <v>-4.6072328498876702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226302.8965</v>
      </c>
      <c r="E25" s="68">
        <v>242127</v>
      </c>
      <c r="F25" s="69">
        <v>93.464544020286894</v>
      </c>
      <c r="G25" s="68">
        <v>265214.29100000003</v>
      </c>
      <c r="H25" s="69">
        <v>-14.6716809087788</v>
      </c>
      <c r="I25" s="68">
        <v>22371.028600000001</v>
      </c>
      <c r="J25" s="69">
        <v>9.8854362652843903</v>
      </c>
      <c r="K25" s="68">
        <v>27517.973399999999</v>
      </c>
      <c r="L25" s="69">
        <v>10.375750603876799</v>
      </c>
      <c r="M25" s="69">
        <v>-0.187039384230235</v>
      </c>
      <c r="N25" s="68">
        <v>2862162.6216000002</v>
      </c>
      <c r="O25" s="68">
        <v>67738522.515400007</v>
      </c>
      <c r="P25" s="68">
        <v>18186</v>
      </c>
      <c r="Q25" s="68">
        <v>21595</v>
      </c>
      <c r="R25" s="69">
        <v>-15.7860615883306</v>
      </c>
      <c r="S25" s="68">
        <v>12.443797234136101</v>
      </c>
      <c r="T25" s="68">
        <v>12.8549553183607</v>
      </c>
      <c r="U25" s="70">
        <v>-3.3041207317062602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490077.67</v>
      </c>
      <c r="E26" s="68">
        <v>666192</v>
      </c>
      <c r="F26" s="69">
        <v>73.564028087998693</v>
      </c>
      <c r="G26" s="68">
        <v>675717.08739999996</v>
      </c>
      <c r="H26" s="69">
        <v>-27.472949975898501</v>
      </c>
      <c r="I26" s="68">
        <v>105590.5303</v>
      </c>
      <c r="J26" s="69">
        <v>21.545672607364502</v>
      </c>
      <c r="K26" s="68">
        <v>115753.80710000001</v>
      </c>
      <c r="L26" s="69">
        <v>17.130513532726201</v>
      </c>
      <c r="M26" s="69">
        <v>-8.7800799426147005E-2</v>
      </c>
      <c r="N26" s="68">
        <v>6398006.8016999997</v>
      </c>
      <c r="O26" s="68">
        <v>147004634.70770001</v>
      </c>
      <c r="P26" s="68">
        <v>36868</v>
      </c>
      <c r="Q26" s="68">
        <v>42629</v>
      </c>
      <c r="R26" s="69">
        <v>-13.5142743202984</v>
      </c>
      <c r="S26" s="68">
        <v>13.292765270695501</v>
      </c>
      <c r="T26" s="68">
        <v>13.5148930657534</v>
      </c>
      <c r="U26" s="70">
        <v>-1.67104278556396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297039.70870000002</v>
      </c>
      <c r="E27" s="68">
        <v>306173</v>
      </c>
      <c r="F27" s="69">
        <v>97.016950776195202</v>
      </c>
      <c r="G27" s="68">
        <v>261250.4737</v>
      </c>
      <c r="H27" s="69">
        <v>13.6992038686589</v>
      </c>
      <c r="I27" s="68">
        <v>99144.156400000007</v>
      </c>
      <c r="J27" s="69">
        <v>33.377408304736903</v>
      </c>
      <c r="K27" s="68">
        <v>73142.127200000003</v>
      </c>
      <c r="L27" s="69">
        <v>27.996935723833701</v>
      </c>
      <c r="M27" s="69">
        <v>0.35550004074806302</v>
      </c>
      <c r="N27" s="68">
        <v>3103647.9755000002</v>
      </c>
      <c r="O27" s="68">
        <v>61828956.778700002</v>
      </c>
      <c r="P27" s="68">
        <v>38250</v>
      </c>
      <c r="Q27" s="68">
        <v>39209</v>
      </c>
      <c r="R27" s="69">
        <v>-2.4458670203269599</v>
      </c>
      <c r="S27" s="68">
        <v>7.7657440183006496</v>
      </c>
      <c r="T27" s="68">
        <v>7.6469007294243703</v>
      </c>
      <c r="U27" s="70">
        <v>1.53035290110288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830260.69720000005</v>
      </c>
      <c r="E28" s="68">
        <v>1078503</v>
      </c>
      <c r="F28" s="69">
        <v>76.982697053230297</v>
      </c>
      <c r="G28" s="68">
        <v>1029215.3331</v>
      </c>
      <c r="H28" s="69">
        <v>-19.3307104452815</v>
      </c>
      <c r="I28" s="68">
        <v>33793.987200000003</v>
      </c>
      <c r="J28" s="69">
        <v>4.0702862744157402</v>
      </c>
      <c r="K28" s="68">
        <v>37135.988499999999</v>
      </c>
      <c r="L28" s="69">
        <v>3.6081845368690999</v>
      </c>
      <c r="M28" s="69">
        <v>-8.9993600143429997E-2</v>
      </c>
      <c r="N28" s="68">
        <v>9970853.227</v>
      </c>
      <c r="O28" s="68">
        <v>207677657.98980001</v>
      </c>
      <c r="P28" s="68">
        <v>46887</v>
      </c>
      <c r="Q28" s="68">
        <v>51718</v>
      </c>
      <c r="R28" s="69">
        <v>-9.3410418036273608</v>
      </c>
      <c r="S28" s="68">
        <v>17.707695037003901</v>
      </c>
      <c r="T28" s="68">
        <v>18.758302231331498</v>
      </c>
      <c r="U28" s="70">
        <v>-5.9330544835571803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576509.68389999995</v>
      </c>
      <c r="E29" s="68">
        <v>774386</v>
      </c>
      <c r="F29" s="69">
        <v>74.447327805512998</v>
      </c>
      <c r="G29" s="68">
        <v>743718.97459999996</v>
      </c>
      <c r="H29" s="69">
        <v>-22.482859307163899</v>
      </c>
      <c r="I29" s="68">
        <v>83452.362299999993</v>
      </c>
      <c r="J29" s="69">
        <v>14.475448484309499</v>
      </c>
      <c r="K29" s="68">
        <v>114782.93210000001</v>
      </c>
      <c r="L29" s="69">
        <v>15.433643085647301</v>
      </c>
      <c r="M29" s="69">
        <v>-0.27295495268150599</v>
      </c>
      <c r="N29" s="68">
        <v>6678494.2055000002</v>
      </c>
      <c r="O29" s="68">
        <v>147133536.7297</v>
      </c>
      <c r="P29" s="68">
        <v>96547</v>
      </c>
      <c r="Q29" s="68">
        <v>103063</v>
      </c>
      <c r="R29" s="69">
        <v>-6.3223465259113398</v>
      </c>
      <c r="S29" s="68">
        <v>5.9712853211389296</v>
      </c>
      <c r="T29" s="68">
        <v>6.2358411883993297</v>
      </c>
      <c r="U29" s="70">
        <v>-4.4304676971949197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1031356.1247</v>
      </c>
      <c r="E30" s="68">
        <v>1447200</v>
      </c>
      <c r="F30" s="69">
        <v>71.265624979270299</v>
      </c>
      <c r="G30" s="68">
        <v>1429632.4416</v>
      </c>
      <c r="H30" s="69">
        <v>-27.858651308602202</v>
      </c>
      <c r="I30" s="68">
        <v>131426.64929999999</v>
      </c>
      <c r="J30" s="69">
        <v>12.7430909801626</v>
      </c>
      <c r="K30" s="68">
        <v>232735.3069</v>
      </c>
      <c r="L30" s="69">
        <v>16.279380638531801</v>
      </c>
      <c r="M30" s="69">
        <v>-0.43529561092133601</v>
      </c>
      <c r="N30" s="68">
        <v>13834124.461300001</v>
      </c>
      <c r="O30" s="68">
        <v>276518719.87449998</v>
      </c>
      <c r="P30" s="68">
        <v>70355</v>
      </c>
      <c r="Q30" s="68">
        <v>85769</v>
      </c>
      <c r="R30" s="69">
        <v>-17.971528174515299</v>
      </c>
      <c r="S30" s="68">
        <v>14.6593152540687</v>
      </c>
      <c r="T30" s="68">
        <v>14.4691671652928</v>
      </c>
      <c r="U30" s="70">
        <v>1.2971143977755399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798836.46149999998</v>
      </c>
      <c r="E31" s="68">
        <v>920104</v>
      </c>
      <c r="F31" s="69">
        <v>86.820235701616298</v>
      </c>
      <c r="G31" s="68">
        <v>1068924.9183</v>
      </c>
      <c r="H31" s="69">
        <v>-25.2672991503972</v>
      </c>
      <c r="I31" s="68">
        <v>18656.349200000001</v>
      </c>
      <c r="J31" s="69">
        <v>2.3354403684789702</v>
      </c>
      <c r="K31" s="68">
        <v>37181.842100000002</v>
      </c>
      <c r="L31" s="69">
        <v>3.4784334674444102</v>
      </c>
      <c r="M31" s="69">
        <v>-0.498240319836117</v>
      </c>
      <c r="N31" s="68">
        <v>9803721.8271999992</v>
      </c>
      <c r="O31" s="68">
        <v>231658987.73820001</v>
      </c>
      <c r="P31" s="68">
        <v>32701</v>
      </c>
      <c r="Q31" s="68">
        <v>41368</v>
      </c>
      <c r="R31" s="69">
        <v>-20.9509766002707</v>
      </c>
      <c r="S31" s="68">
        <v>24.428502538148699</v>
      </c>
      <c r="T31" s="68">
        <v>28.408366121156501</v>
      </c>
      <c r="U31" s="70">
        <v>-16.291885173037599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132075.4675</v>
      </c>
      <c r="E32" s="68">
        <v>154623</v>
      </c>
      <c r="F32" s="69">
        <v>85.417737011958096</v>
      </c>
      <c r="G32" s="68">
        <v>147902.24129999999</v>
      </c>
      <c r="H32" s="69">
        <v>-10.700834321974501</v>
      </c>
      <c r="I32" s="68">
        <v>35580.769699999997</v>
      </c>
      <c r="J32" s="69">
        <v>26.939726486298401</v>
      </c>
      <c r="K32" s="68">
        <v>33707.478499999997</v>
      </c>
      <c r="L32" s="69">
        <v>22.790377078619699</v>
      </c>
      <c r="M32" s="69">
        <v>5.5574943109434997E-2</v>
      </c>
      <c r="N32" s="68">
        <v>1468116.5438000001</v>
      </c>
      <c r="O32" s="68">
        <v>35530635.685000002</v>
      </c>
      <c r="P32" s="68">
        <v>26973</v>
      </c>
      <c r="Q32" s="68">
        <v>29092</v>
      </c>
      <c r="R32" s="69">
        <v>-7.2837893578990798</v>
      </c>
      <c r="S32" s="68">
        <v>4.8965805620435301</v>
      </c>
      <c r="T32" s="68">
        <v>4.9404621270452402</v>
      </c>
      <c r="U32" s="70">
        <v>-0.89616752845574998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179.07259999999999</v>
      </c>
      <c r="H33" s="71"/>
      <c r="I33" s="71"/>
      <c r="J33" s="71"/>
      <c r="K33" s="68">
        <v>38.026699999999998</v>
      </c>
      <c r="L33" s="69">
        <v>21.235353705703702</v>
      </c>
      <c r="M33" s="71"/>
      <c r="N33" s="68">
        <v>2.4336000000000002</v>
      </c>
      <c r="O33" s="68">
        <v>4864.2734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159441.9976</v>
      </c>
      <c r="E35" s="68">
        <v>127495</v>
      </c>
      <c r="F35" s="69">
        <v>125.057451351033</v>
      </c>
      <c r="G35" s="68">
        <v>159270.65820000001</v>
      </c>
      <c r="H35" s="69">
        <v>0.10757750481877899</v>
      </c>
      <c r="I35" s="68">
        <v>17520.986099999998</v>
      </c>
      <c r="J35" s="69">
        <v>10.988940407003501</v>
      </c>
      <c r="K35" s="68">
        <v>21285.319899999999</v>
      </c>
      <c r="L35" s="69">
        <v>13.3642443250731</v>
      </c>
      <c r="M35" s="69">
        <v>-0.17685117337606901</v>
      </c>
      <c r="N35" s="68">
        <v>1766927.4421999999</v>
      </c>
      <c r="O35" s="68">
        <v>37797809.592600003</v>
      </c>
      <c r="P35" s="68">
        <v>12203</v>
      </c>
      <c r="Q35" s="68">
        <v>13295</v>
      </c>
      <c r="R35" s="69">
        <v>-8.2136141406543803</v>
      </c>
      <c r="S35" s="68">
        <v>13.0658032942719</v>
      </c>
      <c r="T35" s="68">
        <v>13.221548875517099</v>
      </c>
      <c r="U35" s="70">
        <v>-1.19200923002945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470743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422959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344093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237846.5822</v>
      </c>
      <c r="E39" s="68">
        <v>409557</v>
      </c>
      <c r="F39" s="69">
        <v>58.0741098796993</v>
      </c>
      <c r="G39" s="68">
        <v>328342.73609999998</v>
      </c>
      <c r="H39" s="69">
        <v>-27.5614910732907</v>
      </c>
      <c r="I39" s="68">
        <v>11810.457899999999</v>
      </c>
      <c r="J39" s="69">
        <v>4.9655781431699699</v>
      </c>
      <c r="K39" s="68">
        <v>20702.742900000001</v>
      </c>
      <c r="L39" s="69">
        <v>6.3052233607795696</v>
      </c>
      <c r="M39" s="69">
        <v>-0.429522070720397</v>
      </c>
      <c r="N39" s="68">
        <v>2750980.9559999998</v>
      </c>
      <c r="O39" s="68">
        <v>63268999.840599999</v>
      </c>
      <c r="P39" s="68">
        <v>368</v>
      </c>
      <c r="Q39" s="68">
        <v>397</v>
      </c>
      <c r="R39" s="69">
        <v>-7.3047858942065398</v>
      </c>
      <c r="S39" s="68">
        <v>646.32223423913103</v>
      </c>
      <c r="T39" s="68">
        <v>589.90936498740598</v>
      </c>
      <c r="U39" s="70">
        <v>8.7282885011894802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400843.85729999997</v>
      </c>
      <c r="E40" s="68">
        <v>344961</v>
      </c>
      <c r="F40" s="69">
        <v>116.19976092949599</v>
      </c>
      <c r="G40" s="68">
        <v>505316.59090000001</v>
      </c>
      <c r="H40" s="69">
        <v>-20.674708782849901</v>
      </c>
      <c r="I40" s="68">
        <v>22872.973600000001</v>
      </c>
      <c r="J40" s="69">
        <v>5.7062053424162604</v>
      </c>
      <c r="K40" s="68">
        <v>34254.595699999998</v>
      </c>
      <c r="L40" s="69">
        <v>6.7788385176489996</v>
      </c>
      <c r="M40" s="69">
        <v>-0.33226555057545198</v>
      </c>
      <c r="N40" s="68">
        <v>5190553.1557999998</v>
      </c>
      <c r="O40" s="68">
        <v>126090948.6249</v>
      </c>
      <c r="P40" s="68">
        <v>1693</v>
      </c>
      <c r="Q40" s="68">
        <v>2055</v>
      </c>
      <c r="R40" s="69">
        <v>-17.615571776155701</v>
      </c>
      <c r="S40" s="68">
        <v>236.765420732428</v>
      </c>
      <c r="T40" s="68">
        <v>198.32146890511001</v>
      </c>
      <c r="U40" s="70">
        <v>16.237148021190201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148288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72105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24815.4408</v>
      </c>
      <c r="E44" s="73">
        <v>0</v>
      </c>
      <c r="F44" s="74"/>
      <c r="G44" s="73">
        <v>49782.272799999999</v>
      </c>
      <c r="H44" s="75">
        <v>-50.152053322884797</v>
      </c>
      <c r="I44" s="73">
        <v>3919.7386999999999</v>
      </c>
      <c r="J44" s="75">
        <v>15.795563462245701</v>
      </c>
      <c r="K44" s="73">
        <v>7100.4029</v>
      </c>
      <c r="L44" s="75">
        <v>14.262914287834599</v>
      </c>
      <c r="M44" s="75">
        <v>-0.447955453344767</v>
      </c>
      <c r="N44" s="73">
        <v>333154.37800000003</v>
      </c>
      <c r="O44" s="73">
        <v>7876558.5696999999</v>
      </c>
      <c r="P44" s="73">
        <v>35</v>
      </c>
      <c r="Q44" s="73">
        <v>29</v>
      </c>
      <c r="R44" s="75">
        <v>20.689655172413801</v>
      </c>
      <c r="S44" s="73">
        <v>709.01259428571404</v>
      </c>
      <c r="T44" s="73">
        <v>1125.65985172414</v>
      </c>
      <c r="U44" s="76">
        <v>-58.7644367386971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58906</v>
      </c>
      <c r="D2" s="32">
        <v>575250.06780427403</v>
      </c>
      <c r="E2" s="32">
        <v>434456.18110256398</v>
      </c>
      <c r="F2" s="32">
        <v>140793.88670170901</v>
      </c>
      <c r="G2" s="32">
        <v>434456.18110256398</v>
      </c>
      <c r="H2" s="32">
        <v>0.24475249040668301</v>
      </c>
    </row>
    <row r="3" spans="1:8" ht="14.25" x14ac:dyDescent="0.2">
      <c r="A3" s="32">
        <v>2</v>
      </c>
      <c r="B3" s="33">
        <v>13</v>
      </c>
      <c r="C3" s="32">
        <v>12651.626</v>
      </c>
      <c r="D3" s="32">
        <v>112791.13123715299</v>
      </c>
      <c r="E3" s="32">
        <v>89076.528553793207</v>
      </c>
      <c r="F3" s="32">
        <v>23714.602683359801</v>
      </c>
      <c r="G3" s="32">
        <v>89076.528553793207</v>
      </c>
      <c r="H3" s="32">
        <v>0.210252370228452</v>
      </c>
    </row>
    <row r="4" spans="1:8" ht="14.25" x14ac:dyDescent="0.2">
      <c r="A4" s="32">
        <v>3</v>
      </c>
      <c r="B4" s="33">
        <v>14</v>
      </c>
      <c r="C4" s="32">
        <v>113349</v>
      </c>
      <c r="D4" s="32">
        <v>146266.43552478601</v>
      </c>
      <c r="E4" s="32">
        <v>107018.35244359</v>
      </c>
      <c r="F4" s="32">
        <v>39248.083081196601</v>
      </c>
      <c r="G4" s="32">
        <v>107018.35244359</v>
      </c>
      <c r="H4" s="32">
        <v>0.268332806090332</v>
      </c>
    </row>
    <row r="5" spans="1:8" ht="14.25" x14ac:dyDescent="0.2">
      <c r="A5" s="32">
        <v>4</v>
      </c>
      <c r="B5" s="33">
        <v>15</v>
      </c>
      <c r="C5" s="32">
        <v>3256</v>
      </c>
      <c r="D5" s="32">
        <v>47102.319690598299</v>
      </c>
      <c r="E5" s="32">
        <v>36263.9132888889</v>
      </c>
      <c r="F5" s="32">
        <v>10838.406401709401</v>
      </c>
      <c r="G5" s="32">
        <v>36263.9132888889</v>
      </c>
      <c r="H5" s="32">
        <v>0.23010345292766499</v>
      </c>
    </row>
    <row r="6" spans="1:8" ht="14.25" x14ac:dyDescent="0.2">
      <c r="A6" s="32">
        <v>5</v>
      </c>
      <c r="B6" s="33">
        <v>16</v>
      </c>
      <c r="C6" s="32">
        <v>2338</v>
      </c>
      <c r="D6" s="32">
        <v>126917.27743931601</v>
      </c>
      <c r="E6" s="32">
        <v>104327.90955042699</v>
      </c>
      <c r="F6" s="32">
        <v>22589.367888888901</v>
      </c>
      <c r="G6" s="32">
        <v>104327.90955042699</v>
      </c>
      <c r="H6" s="32">
        <v>0.177984970562339</v>
      </c>
    </row>
    <row r="7" spans="1:8" ht="14.25" x14ac:dyDescent="0.2">
      <c r="A7" s="32">
        <v>6</v>
      </c>
      <c r="B7" s="33">
        <v>17</v>
      </c>
      <c r="C7" s="32">
        <v>17389</v>
      </c>
      <c r="D7" s="32">
        <v>255679.17969059799</v>
      </c>
      <c r="E7" s="32">
        <v>187524.20885470099</v>
      </c>
      <c r="F7" s="32">
        <v>68154.970835897402</v>
      </c>
      <c r="G7" s="32">
        <v>187524.20885470099</v>
      </c>
      <c r="H7" s="32">
        <v>0.266564414507168</v>
      </c>
    </row>
    <row r="8" spans="1:8" ht="14.25" x14ac:dyDescent="0.2">
      <c r="A8" s="32">
        <v>7</v>
      </c>
      <c r="B8" s="33">
        <v>18</v>
      </c>
      <c r="C8" s="32">
        <v>67972</v>
      </c>
      <c r="D8" s="32">
        <v>151769.351344444</v>
      </c>
      <c r="E8" s="32">
        <v>151507.47919914499</v>
      </c>
      <c r="F8" s="32">
        <v>261.87214529914502</v>
      </c>
      <c r="G8" s="32">
        <v>151507.47919914499</v>
      </c>
      <c r="H8" s="32">
        <v>1.72546131995267E-3</v>
      </c>
    </row>
    <row r="9" spans="1:8" ht="14.25" x14ac:dyDescent="0.2">
      <c r="A9" s="32">
        <v>8</v>
      </c>
      <c r="B9" s="33">
        <v>19</v>
      </c>
      <c r="C9" s="32">
        <v>12486</v>
      </c>
      <c r="D9" s="32">
        <v>80227.353210256406</v>
      </c>
      <c r="E9" s="32">
        <v>69968.169605982897</v>
      </c>
      <c r="F9" s="32">
        <v>10259.183604273499</v>
      </c>
      <c r="G9" s="32">
        <v>69968.169605982897</v>
      </c>
      <c r="H9" s="32">
        <v>0.12787638123105799</v>
      </c>
    </row>
    <row r="10" spans="1:8" ht="14.25" x14ac:dyDescent="0.2">
      <c r="A10" s="32">
        <v>9</v>
      </c>
      <c r="B10" s="33">
        <v>21</v>
      </c>
      <c r="C10" s="32">
        <v>202735</v>
      </c>
      <c r="D10" s="32">
        <v>816013.4963</v>
      </c>
      <c r="E10" s="32">
        <v>783675.27350000001</v>
      </c>
      <c r="F10" s="32">
        <v>32338.2228</v>
      </c>
      <c r="G10" s="32">
        <v>783675.27350000001</v>
      </c>
      <c r="H10" s="32">
        <v>3.9629519544259001E-2</v>
      </c>
    </row>
    <row r="11" spans="1:8" ht="14.25" x14ac:dyDescent="0.2">
      <c r="A11" s="32">
        <v>10</v>
      </c>
      <c r="B11" s="33">
        <v>22</v>
      </c>
      <c r="C11" s="32">
        <v>44149.222000000002</v>
      </c>
      <c r="D11" s="32">
        <v>728261.54205470101</v>
      </c>
      <c r="E11" s="32">
        <v>679666.71982307697</v>
      </c>
      <c r="F11" s="32">
        <v>48594.822231623897</v>
      </c>
      <c r="G11" s="32">
        <v>679666.71982307697</v>
      </c>
      <c r="H11" s="32">
        <v>6.6727156969623294E-2</v>
      </c>
    </row>
    <row r="12" spans="1:8" ht="14.25" x14ac:dyDescent="0.2">
      <c r="A12" s="32">
        <v>11</v>
      </c>
      <c r="B12" s="33">
        <v>23</v>
      </c>
      <c r="C12" s="32">
        <v>254162.478</v>
      </c>
      <c r="D12" s="32">
        <v>1814246.6305324801</v>
      </c>
      <c r="E12" s="32">
        <v>1544127.07838291</v>
      </c>
      <c r="F12" s="32">
        <v>270119.55214957299</v>
      </c>
      <c r="G12" s="32">
        <v>1544127.07838291</v>
      </c>
      <c r="H12" s="32">
        <v>0.14888799990235799</v>
      </c>
    </row>
    <row r="13" spans="1:8" ht="14.25" x14ac:dyDescent="0.2">
      <c r="A13" s="32">
        <v>12</v>
      </c>
      <c r="B13" s="33">
        <v>24</v>
      </c>
      <c r="C13" s="32">
        <v>14814.18</v>
      </c>
      <c r="D13" s="32">
        <v>443106.336317949</v>
      </c>
      <c r="E13" s="32">
        <v>398230.15239487198</v>
      </c>
      <c r="F13" s="32">
        <v>44876.183923076896</v>
      </c>
      <c r="G13" s="32">
        <v>398230.15239487198</v>
      </c>
      <c r="H13" s="32">
        <v>0.10127633085995</v>
      </c>
    </row>
    <row r="14" spans="1:8" ht="14.25" x14ac:dyDescent="0.2">
      <c r="A14" s="32">
        <v>13</v>
      </c>
      <c r="B14" s="33">
        <v>25</v>
      </c>
      <c r="C14" s="32">
        <v>81736</v>
      </c>
      <c r="D14" s="32">
        <v>838681.12899999996</v>
      </c>
      <c r="E14" s="32">
        <v>770722.88329999999</v>
      </c>
      <c r="F14" s="32">
        <v>67958.245699999999</v>
      </c>
      <c r="G14" s="32">
        <v>770722.88329999999</v>
      </c>
      <c r="H14" s="32">
        <v>8.1029897240003396E-2</v>
      </c>
    </row>
    <row r="15" spans="1:8" ht="14.25" x14ac:dyDescent="0.2">
      <c r="A15" s="32">
        <v>14</v>
      </c>
      <c r="B15" s="33">
        <v>26</v>
      </c>
      <c r="C15" s="32">
        <v>66276</v>
      </c>
      <c r="D15" s="32">
        <v>363350.85859734501</v>
      </c>
      <c r="E15" s="32">
        <v>331965.163723009</v>
      </c>
      <c r="F15" s="32">
        <v>31385.694874336299</v>
      </c>
      <c r="G15" s="32">
        <v>331965.163723009</v>
      </c>
      <c r="H15" s="32">
        <v>8.6378480005511696E-2</v>
      </c>
    </row>
    <row r="16" spans="1:8" ht="14.25" x14ac:dyDescent="0.2">
      <c r="A16" s="32">
        <v>15</v>
      </c>
      <c r="B16" s="33">
        <v>27</v>
      </c>
      <c r="C16" s="32">
        <v>180538.34299999999</v>
      </c>
      <c r="D16" s="32">
        <v>1201413.9809999999</v>
      </c>
      <c r="E16" s="32">
        <v>1063582.6124</v>
      </c>
      <c r="F16" s="32">
        <v>137831.36859999999</v>
      </c>
      <c r="G16" s="32">
        <v>1063582.6124</v>
      </c>
      <c r="H16" s="32">
        <v>0.114724292192168</v>
      </c>
    </row>
    <row r="17" spans="1:8" ht="14.25" x14ac:dyDescent="0.2">
      <c r="A17" s="32">
        <v>16</v>
      </c>
      <c r="B17" s="33">
        <v>29</v>
      </c>
      <c r="C17" s="32">
        <v>199598</v>
      </c>
      <c r="D17" s="32">
        <v>2549412.12393675</v>
      </c>
      <c r="E17" s="32">
        <v>2441683.95989316</v>
      </c>
      <c r="F17" s="32">
        <v>107728.16404359</v>
      </c>
      <c r="G17" s="32">
        <v>2441683.95989316</v>
      </c>
      <c r="H17" s="32">
        <v>4.2256080541908603E-2</v>
      </c>
    </row>
    <row r="18" spans="1:8" ht="14.25" x14ac:dyDescent="0.2">
      <c r="A18" s="32">
        <v>17</v>
      </c>
      <c r="B18" s="33">
        <v>31</v>
      </c>
      <c r="C18" s="32">
        <v>33124.722000000002</v>
      </c>
      <c r="D18" s="32">
        <v>260415.875801127</v>
      </c>
      <c r="E18" s="32">
        <v>210651.94724747201</v>
      </c>
      <c r="F18" s="32">
        <v>49763.928553655198</v>
      </c>
      <c r="G18" s="32">
        <v>210651.94724747201</v>
      </c>
      <c r="H18" s="32">
        <v>0.19109406598412901</v>
      </c>
    </row>
    <row r="19" spans="1:8" ht="14.25" x14ac:dyDescent="0.2">
      <c r="A19" s="32">
        <v>18</v>
      </c>
      <c r="B19" s="33">
        <v>32</v>
      </c>
      <c r="C19" s="32">
        <v>13680.638999999999</v>
      </c>
      <c r="D19" s="32">
        <v>226302.897529771</v>
      </c>
      <c r="E19" s="32">
        <v>203931.870210541</v>
      </c>
      <c r="F19" s="32">
        <v>22371.027319229801</v>
      </c>
      <c r="G19" s="32">
        <v>203931.870210541</v>
      </c>
      <c r="H19" s="32">
        <v>9.8854356543476504E-2</v>
      </c>
    </row>
    <row r="20" spans="1:8" ht="14.25" x14ac:dyDescent="0.2">
      <c r="A20" s="32">
        <v>19</v>
      </c>
      <c r="B20" s="33">
        <v>33</v>
      </c>
      <c r="C20" s="32">
        <v>42205.737000000001</v>
      </c>
      <c r="D20" s="32">
        <v>490077.67841563403</v>
      </c>
      <c r="E20" s="32">
        <v>384487.174179725</v>
      </c>
      <c r="F20" s="32">
        <v>105590.50423591</v>
      </c>
      <c r="G20" s="32">
        <v>384487.174179725</v>
      </c>
      <c r="H20" s="32">
        <v>0.21545666919022299</v>
      </c>
    </row>
    <row r="21" spans="1:8" ht="14.25" x14ac:dyDescent="0.2">
      <c r="A21" s="32">
        <v>20</v>
      </c>
      <c r="B21" s="33">
        <v>34</v>
      </c>
      <c r="C21" s="32">
        <v>55027.464999999997</v>
      </c>
      <c r="D21" s="32">
        <v>297039.63639492501</v>
      </c>
      <c r="E21" s="32">
        <v>197895.554857718</v>
      </c>
      <c r="F21" s="32">
        <v>99144.081537206701</v>
      </c>
      <c r="G21" s="32">
        <v>197895.554857718</v>
      </c>
      <c r="H21" s="32">
        <v>0.33377391226466202</v>
      </c>
    </row>
    <row r="22" spans="1:8" ht="14.25" x14ac:dyDescent="0.2">
      <c r="A22" s="32">
        <v>21</v>
      </c>
      <c r="B22" s="33">
        <v>35</v>
      </c>
      <c r="C22" s="32">
        <v>38506.023999999998</v>
      </c>
      <c r="D22" s="32">
        <v>830260.69715663698</v>
      </c>
      <c r="E22" s="32">
        <v>796466.69137699099</v>
      </c>
      <c r="F22" s="32">
        <v>33794.005779646002</v>
      </c>
      <c r="G22" s="32">
        <v>796466.69137699099</v>
      </c>
      <c r="H22" s="32">
        <v>4.0702885124370099E-2</v>
      </c>
    </row>
    <row r="23" spans="1:8" ht="14.25" x14ac:dyDescent="0.2">
      <c r="A23" s="32">
        <v>22</v>
      </c>
      <c r="B23" s="33">
        <v>36</v>
      </c>
      <c r="C23" s="32">
        <v>133738.209</v>
      </c>
      <c r="D23" s="32">
        <v>576509.680597345</v>
      </c>
      <c r="E23" s="32">
        <v>493057.33895652898</v>
      </c>
      <c r="F23" s="32">
        <v>83452.341640816099</v>
      </c>
      <c r="G23" s="32">
        <v>493057.33895652898</v>
      </c>
      <c r="H23" s="32">
        <v>0.144754449837421</v>
      </c>
    </row>
    <row r="24" spans="1:8" ht="14.25" x14ac:dyDescent="0.2">
      <c r="A24" s="32">
        <v>23</v>
      </c>
      <c r="B24" s="33">
        <v>37</v>
      </c>
      <c r="C24" s="32">
        <v>125759.886</v>
      </c>
      <c r="D24" s="32">
        <v>1031356.14045487</v>
      </c>
      <c r="E24" s="32">
        <v>899929.48332822998</v>
      </c>
      <c r="F24" s="32">
        <v>131426.657126637</v>
      </c>
      <c r="G24" s="32">
        <v>899929.48332822998</v>
      </c>
      <c r="H24" s="32">
        <v>0.12743091544369201</v>
      </c>
    </row>
    <row r="25" spans="1:8" ht="14.25" x14ac:dyDescent="0.2">
      <c r="A25" s="32">
        <v>24</v>
      </c>
      <c r="B25" s="33">
        <v>38</v>
      </c>
      <c r="C25" s="32">
        <v>168221.25399999999</v>
      </c>
      <c r="D25" s="32">
        <v>798836.45513008803</v>
      </c>
      <c r="E25" s="32">
        <v>780180.17690707999</v>
      </c>
      <c r="F25" s="32">
        <v>18656.278223008801</v>
      </c>
      <c r="G25" s="32">
        <v>780180.17690707999</v>
      </c>
      <c r="H25" s="32">
        <v>2.3354315020551599E-2</v>
      </c>
    </row>
    <row r="26" spans="1:8" ht="14.25" x14ac:dyDescent="0.2">
      <c r="A26" s="32">
        <v>25</v>
      </c>
      <c r="B26" s="33">
        <v>39</v>
      </c>
      <c r="C26" s="32">
        <v>91331.581000000006</v>
      </c>
      <c r="D26" s="32">
        <v>132075.449536336</v>
      </c>
      <c r="E26" s="32">
        <v>96494.682883779402</v>
      </c>
      <c r="F26" s="32">
        <v>35580.766652556798</v>
      </c>
      <c r="G26" s="32">
        <v>96494.682883779402</v>
      </c>
      <c r="H26" s="32">
        <v>0.26939727843037098</v>
      </c>
    </row>
    <row r="27" spans="1:8" ht="14.25" x14ac:dyDescent="0.2">
      <c r="A27" s="32">
        <v>26</v>
      </c>
      <c r="B27" s="33">
        <v>42</v>
      </c>
      <c r="C27" s="32">
        <v>9146.9869999999992</v>
      </c>
      <c r="D27" s="32">
        <v>159441.99729999999</v>
      </c>
      <c r="E27" s="32">
        <v>141921.01120000001</v>
      </c>
      <c r="F27" s="32">
        <v>17520.986099999998</v>
      </c>
      <c r="G27" s="32">
        <v>141921.01120000001</v>
      </c>
      <c r="H27" s="32">
        <v>0.109889404276799</v>
      </c>
    </row>
    <row r="28" spans="1:8" ht="14.25" x14ac:dyDescent="0.2">
      <c r="A28" s="32">
        <v>27</v>
      </c>
      <c r="B28" s="33">
        <v>75</v>
      </c>
      <c r="C28" s="32">
        <v>377</v>
      </c>
      <c r="D28" s="32">
        <v>237846.58119658101</v>
      </c>
      <c r="E28" s="32">
        <v>226036.126068376</v>
      </c>
      <c r="F28" s="32">
        <v>11810.4551282051</v>
      </c>
      <c r="G28" s="32">
        <v>226036.126068376</v>
      </c>
      <c r="H28" s="32">
        <v>4.96557699874767E-2</v>
      </c>
    </row>
    <row r="29" spans="1:8" ht="14.25" x14ac:dyDescent="0.2">
      <c r="A29" s="32">
        <v>28</v>
      </c>
      <c r="B29" s="33">
        <v>76</v>
      </c>
      <c r="C29" s="32">
        <v>1899</v>
      </c>
      <c r="D29" s="32">
        <v>400843.85167863203</v>
      </c>
      <c r="E29" s="32">
        <v>377970.88393504301</v>
      </c>
      <c r="F29" s="32">
        <v>22872.967743589699</v>
      </c>
      <c r="G29" s="32">
        <v>377970.88393504301</v>
      </c>
      <c r="H29" s="32">
        <v>5.70620396141878E-2</v>
      </c>
    </row>
    <row r="30" spans="1:8" ht="14.25" x14ac:dyDescent="0.2">
      <c r="A30" s="32">
        <v>29</v>
      </c>
      <c r="B30" s="33">
        <v>99</v>
      </c>
      <c r="C30" s="32">
        <v>35</v>
      </c>
      <c r="D30" s="32">
        <v>24815.440360033299</v>
      </c>
      <c r="E30" s="32">
        <v>20895.702291808499</v>
      </c>
      <c r="F30" s="32">
        <v>3919.7380682247899</v>
      </c>
      <c r="G30" s="32">
        <v>20895.702291808499</v>
      </c>
      <c r="H30" s="32">
        <v>0.157955611963984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2014-08-12T04:40:10Z</dcterms:modified>
</cp:coreProperties>
</file>