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<sst xmlns="http://schemas.openxmlformats.org/spreadsheetml/2006/main" count="116" uniqueCount="73">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</sst>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1" sqref="I21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15694902.07</v>
      </c>
      <c r="F3" s="25">
        <f>RA!I7</f>
        <v>1612931.7334</v>
      </c>
      <c r="G3" s="16">
        <f>E3-F3</f>
        <v>14081970.3366</v>
      </c>
      <c r="H3" s="27">
        <f>RA!J7</f>
        <v>10.276787495750201</v>
      </c>
      <c r="I3" s="20">
        <f>SUM(I4:I40)</f>
        <v>15694906.58084487</v>
      </c>
      <c r="J3" s="21">
        <f>SUM(J4:J40)</f>
        <v>14081970.173598243</v>
      </c>
      <c r="K3" s="22">
        <f>E3-I3</f>
        <v>-4.5108448695391417</v>
      </c>
      <c r="L3" s="22">
        <f>G3-J3</f>
        <v>0.16300175711512566</v>
      </c>
    </row>
    <row r="4" spans="1:13" x14ac:dyDescent="0.15">
      <c r="A4" s="41">
        <f>RA!A8</f>
        <v>41864</v>
      </c>
      <c r="B4" s="12">
        <v>12</v>
      </c>
      <c r="C4" s="38" t="s">
        <v>6</v>
      </c>
      <c r="D4" s="38"/>
      <c r="E4" s="15">
        <f>VLOOKUP(C4,RA!B8:D39,3,0)</f>
        <v>545268.6666</v>
      </c>
      <c r="F4" s="25">
        <f>VLOOKUP(C4,RA!B8:I43,8,0)</f>
        <v>137907.52729999999</v>
      </c>
      <c r="G4" s="16">
        <f t="shared" ref="G4:G40" si="0">E4-F4</f>
        <v>407361.13930000004</v>
      </c>
      <c r="H4" s="27">
        <f>RA!J8</f>
        <v>25.291665512327501</v>
      </c>
      <c r="I4" s="20">
        <f>VLOOKUP(B4,RMS!B:D,3,FALSE)</f>
        <v>545269.13798888901</v>
      </c>
      <c r="J4" s="21">
        <f>VLOOKUP(B4,RMS!B:E,4,FALSE)</f>
        <v>407361.14847179502</v>
      </c>
      <c r="K4" s="22">
        <f t="shared" ref="K4:K40" si="1">E4-I4</f>
        <v>-0.47138888901099563</v>
      </c>
      <c r="L4" s="22">
        <f t="shared" ref="L4:L40" si="2">G4-J4</f>
        <v>-9.1717949835583568E-3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113622.5074</v>
      </c>
      <c r="F5" s="25">
        <f>VLOOKUP(C5,RA!B9:I44,8,0)</f>
        <v>24925.6348</v>
      </c>
      <c r="G5" s="16">
        <f t="shared" si="0"/>
        <v>88696.872600000002</v>
      </c>
      <c r="H5" s="27">
        <f>RA!J9</f>
        <v>21.937233537939001</v>
      </c>
      <c r="I5" s="20">
        <f>VLOOKUP(B5,RMS!B:D,3,FALSE)</f>
        <v>113622.549902731</v>
      </c>
      <c r="J5" s="21">
        <f>VLOOKUP(B5,RMS!B:E,4,FALSE)</f>
        <v>88696.877058467595</v>
      </c>
      <c r="K5" s="22">
        <f t="shared" si="1"/>
        <v>-4.2502730997512117E-2</v>
      </c>
      <c r="L5" s="22">
        <f t="shared" si="2"/>
        <v>-4.458467592485249E-3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141753.30429999999</v>
      </c>
      <c r="F6" s="25">
        <f>VLOOKUP(C6,RA!B10:I45,8,0)</f>
        <v>39918.664700000001</v>
      </c>
      <c r="G6" s="16">
        <f t="shared" si="0"/>
        <v>101834.63959999999</v>
      </c>
      <c r="H6" s="27">
        <f>RA!J10</f>
        <v>28.160659038690198</v>
      </c>
      <c r="I6" s="20">
        <f>VLOOKUP(B6,RMS!B:D,3,FALSE)</f>
        <v>141755.52872478601</v>
      </c>
      <c r="J6" s="21">
        <f>VLOOKUP(B6,RMS!B:E,4,FALSE)</f>
        <v>101834.63933333301</v>
      </c>
      <c r="K6" s="22">
        <f t="shared" si="1"/>
        <v>-2.2244247860217001</v>
      </c>
      <c r="L6" s="22">
        <f t="shared" si="2"/>
        <v>2.6666698977351189E-4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42091.322500000002</v>
      </c>
      <c r="F7" s="25">
        <f>VLOOKUP(C7,RA!B11:I46,8,0)</f>
        <v>9650.0262999999995</v>
      </c>
      <c r="G7" s="16">
        <f t="shared" si="0"/>
        <v>32441.296200000004</v>
      </c>
      <c r="H7" s="27">
        <f>RA!J11</f>
        <v>22.9264031796578</v>
      </c>
      <c r="I7" s="20">
        <f>VLOOKUP(B7,RMS!B:D,3,FALSE)</f>
        <v>42091.344694017098</v>
      </c>
      <c r="J7" s="21">
        <f>VLOOKUP(B7,RMS!B:E,4,FALSE)</f>
        <v>32441.296311965802</v>
      </c>
      <c r="K7" s="22">
        <f t="shared" si="1"/>
        <v>-2.2194017095898744E-2</v>
      </c>
      <c r="L7" s="22">
        <f t="shared" si="2"/>
        <v>-1.1196579725947231E-4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133331.47169999999</v>
      </c>
      <c r="F8" s="25">
        <f>VLOOKUP(C8,RA!B12:I47,8,0)</f>
        <v>24950.867099999999</v>
      </c>
      <c r="G8" s="16">
        <f t="shared" si="0"/>
        <v>108380.60459999999</v>
      </c>
      <c r="H8" s="27">
        <f>RA!J12</f>
        <v>18.713411606331199</v>
      </c>
      <c r="I8" s="20">
        <f>VLOOKUP(B8,RMS!B:D,3,FALSE)</f>
        <v>133331.46743504301</v>
      </c>
      <c r="J8" s="21">
        <f>VLOOKUP(B8,RMS!B:E,4,FALSE)</f>
        <v>108380.604568376</v>
      </c>
      <c r="K8" s="22">
        <f t="shared" si="1"/>
        <v>4.2649569804780185E-3</v>
      </c>
      <c r="L8" s="22">
        <f t="shared" si="2"/>
        <v>3.1623989343643188E-5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251571.94810000001</v>
      </c>
      <c r="F9" s="25">
        <f>VLOOKUP(C9,RA!B13:I48,8,0)</f>
        <v>68816.110499999995</v>
      </c>
      <c r="G9" s="16">
        <f t="shared" si="0"/>
        <v>182755.83760000003</v>
      </c>
      <c r="H9" s="27">
        <f>RA!J13</f>
        <v>27.354445127819101</v>
      </c>
      <c r="I9" s="20">
        <f>VLOOKUP(B9,RMS!B:D,3,FALSE)</f>
        <v>251572.13412820501</v>
      </c>
      <c r="J9" s="21">
        <f>VLOOKUP(B9,RMS!B:E,4,FALSE)</f>
        <v>182755.837276923</v>
      </c>
      <c r="K9" s="22">
        <f t="shared" si="1"/>
        <v>-0.18602820500382222</v>
      </c>
      <c r="L9" s="22">
        <f t="shared" si="2"/>
        <v>3.2307702349498868E-4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150266.40410000001</v>
      </c>
      <c r="F10" s="25">
        <f>VLOOKUP(C10,RA!B14:I49,8,0)</f>
        <v>114.39830000000001</v>
      </c>
      <c r="G10" s="16">
        <f t="shared" si="0"/>
        <v>150152.00580000001</v>
      </c>
      <c r="H10" s="27">
        <f>RA!J14</f>
        <v>7.6130323797374E-2</v>
      </c>
      <c r="I10" s="20">
        <f>VLOOKUP(B10,RMS!B:D,3,FALSE)</f>
        <v>150266.42069230799</v>
      </c>
      <c r="J10" s="21">
        <f>VLOOKUP(B10,RMS!B:E,4,FALSE)</f>
        <v>150152.00373931599</v>
      </c>
      <c r="K10" s="22">
        <f t="shared" si="1"/>
        <v>-1.6592307976679876E-2</v>
      </c>
      <c r="L10" s="22">
        <f t="shared" si="2"/>
        <v>2.0606840262189507E-3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251167.18969999999</v>
      </c>
      <c r="F11" s="25">
        <f>VLOOKUP(C11,RA!B15:I50,8,0)</f>
        <v>-122811.6027</v>
      </c>
      <c r="G11" s="16">
        <f t="shared" si="0"/>
        <v>373978.79239999998</v>
      </c>
      <c r="H11" s="27">
        <f>RA!J15</f>
        <v>-48.8963557886239</v>
      </c>
      <c r="I11" s="20">
        <f>VLOOKUP(B11,RMS!B:D,3,FALSE)</f>
        <v>251167.37420683799</v>
      </c>
      <c r="J11" s="21">
        <f>VLOOKUP(B11,RMS!B:E,4,FALSE)</f>
        <v>373978.79396666703</v>
      </c>
      <c r="K11" s="22">
        <f t="shared" si="1"/>
        <v>-0.18450683800620027</v>
      </c>
      <c r="L11" s="22">
        <f t="shared" si="2"/>
        <v>-1.5666670515201986E-3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737590.00780000002</v>
      </c>
      <c r="F12" s="25">
        <f>VLOOKUP(C12,RA!B16:I51,8,0)</f>
        <v>36468.953099999999</v>
      </c>
      <c r="G12" s="16">
        <f t="shared" si="0"/>
        <v>701121.05469999998</v>
      </c>
      <c r="H12" s="27">
        <f>RA!J16</f>
        <v>4.9443393639205402</v>
      </c>
      <c r="I12" s="20">
        <f>VLOOKUP(B12,RMS!B:D,3,FALSE)</f>
        <v>737589.89229999995</v>
      </c>
      <c r="J12" s="21">
        <f>VLOOKUP(B12,RMS!B:E,4,FALSE)</f>
        <v>701121.05469999998</v>
      </c>
      <c r="K12" s="22">
        <f t="shared" si="1"/>
        <v>0.11550000007264316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494881.32380000001</v>
      </c>
      <c r="F13" s="25">
        <f>VLOOKUP(C13,RA!B17:I52,8,0)</f>
        <v>-29027.029900000001</v>
      </c>
      <c r="G13" s="16">
        <f t="shared" si="0"/>
        <v>523908.35370000004</v>
      </c>
      <c r="H13" s="27">
        <f>RA!J17</f>
        <v>-5.8654526861334801</v>
      </c>
      <c r="I13" s="20">
        <f>VLOOKUP(B13,RMS!B:D,3,FALSE)</f>
        <v>494881.39394957299</v>
      </c>
      <c r="J13" s="21">
        <f>VLOOKUP(B13,RMS!B:E,4,FALSE)</f>
        <v>523908.35388376098</v>
      </c>
      <c r="K13" s="22">
        <f t="shared" si="1"/>
        <v>-7.0149572973605245E-2</v>
      </c>
      <c r="L13" s="22">
        <f t="shared" si="2"/>
        <v>-1.8376094521954656E-4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1871200.571</v>
      </c>
      <c r="F14" s="25">
        <f>VLOOKUP(C14,RA!B18:I53,8,0)</f>
        <v>287373.4313</v>
      </c>
      <c r="G14" s="16">
        <f t="shared" si="0"/>
        <v>1583827.1396999999</v>
      </c>
      <c r="H14" s="27">
        <f>RA!J18</f>
        <v>15.3577032710301</v>
      </c>
      <c r="I14" s="20">
        <f>VLOOKUP(B14,RMS!B:D,3,FALSE)</f>
        <v>1871201.0735504299</v>
      </c>
      <c r="J14" s="21">
        <f>VLOOKUP(B14,RMS!B:E,4,FALSE)</f>
        <v>1583827.1377940199</v>
      </c>
      <c r="K14" s="22">
        <f t="shared" si="1"/>
        <v>-0.50255042989738286</v>
      </c>
      <c r="L14" s="22">
        <f t="shared" si="2"/>
        <v>1.9059800542891026E-3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733485.30489999999</v>
      </c>
      <c r="F15" s="25">
        <f>VLOOKUP(C15,RA!B19:I54,8,0)</f>
        <v>47045.071199999998</v>
      </c>
      <c r="G15" s="16">
        <f t="shared" si="0"/>
        <v>686440.23369999998</v>
      </c>
      <c r="H15" s="27">
        <f>RA!J19</f>
        <v>6.4139078023402103</v>
      </c>
      <c r="I15" s="20">
        <f>VLOOKUP(B15,RMS!B:D,3,FALSE)</f>
        <v>733485.31552136794</v>
      </c>
      <c r="J15" s="21">
        <f>VLOOKUP(B15,RMS!B:E,4,FALSE)</f>
        <v>686440.234335043</v>
      </c>
      <c r="K15" s="22">
        <f t="shared" si="1"/>
        <v>-1.0621367953717709E-2</v>
      </c>
      <c r="L15" s="22">
        <f t="shared" si="2"/>
        <v>-6.3504301942884922E-4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871054.9926</v>
      </c>
      <c r="F16" s="25">
        <f>VLOOKUP(C16,RA!B20:I55,8,0)</f>
        <v>74023.7745</v>
      </c>
      <c r="G16" s="16">
        <f t="shared" si="0"/>
        <v>797031.21809999994</v>
      </c>
      <c r="H16" s="27">
        <f>RA!J20</f>
        <v>8.4981746421138702</v>
      </c>
      <c r="I16" s="20">
        <f>VLOOKUP(B16,RMS!B:D,3,FALSE)</f>
        <v>871054.90769999998</v>
      </c>
      <c r="J16" s="21">
        <f>VLOOKUP(B16,RMS!B:E,4,FALSE)</f>
        <v>797031.21810000006</v>
      </c>
      <c r="K16" s="22">
        <f t="shared" si="1"/>
        <v>8.4900000016205013E-2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384101.09259999997</v>
      </c>
      <c r="F17" s="25">
        <f>VLOOKUP(C17,RA!B21:I56,8,0)</f>
        <v>39831.595999999998</v>
      </c>
      <c r="G17" s="16">
        <f t="shared" si="0"/>
        <v>344269.49659999995</v>
      </c>
      <c r="H17" s="27">
        <f>RA!J21</f>
        <v>10.3700814101772</v>
      </c>
      <c r="I17" s="20">
        <f>VLOOKUP(B17,RMS!B:D,3,FALSE)</f>
        <v>384100.90816381498</v>
      </c>
      <c r="J17" s="21">
        <f>VLOOKUP(B17,RMS!B:E,4,FALSE)</f>
        <v>344269.49657286098</v>
      </c>
      <c r="K17" s="22">
        <f t="shared" si="1"/>
        <v>0.18443618499441072</v>
      </c>
      <c r="L17" s="22">
        <f t="shared" si="2"/>
        <v>2.7138972654938698E-5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1132978.7982999999</v>
      </c>
      <c r="F18" s="25">
        <f>VLOOKUP(C18,RA!B22:I57,8,0)</f>
        <v>119840.2429</v>
      </c>
      <c r="G18" s="16">
        <f t="shared" si="0"/>
        <v>1013138.5554</v>
      </c>
      <c r="H18" s="27">
        <f>RA!J22</f>
        <v>10.577447969884</v>
      </c>
      <c r="I18" s="20">
        <f>VLOOKUP(B18,RMS!B:D,3,FALSE)</f>
        <v>1132979.0429</v>
      </c>
      <c r="J18" s="21">
        <f>VLOOKUP(B18,RMS!B:E,4,FALSE)</f>
        <v>1013138.5568</v>
      </c>
      <c r="K18" s="22">
        <f t="shared" si="1"/>
        <v>-0.24460000009275973</v>
      </c>
      <c r="L18" s="22">
        <f t="shared" si="2"/>
        <v>-1.4000000664964318E-3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2293718.9679999999</v>
      </c>
      <c r="F19" s="25">
        <f>VLOOKUP(C19,RA!B23:I58,8,0)</f>
        <v>188272.56479999999</v>
      </c>
      <c r="G19" s="16">
        <f t="shared" si="0"/>
        <v>2105446.4032000001</v>
      </c>
      <c r="H19" s="27">
        <f>RA!J23</f>
        <v>8.2081792681064005</v>
      </c>
      <c r="I19" s="20">
        <f>VLOOKUP(B19,RMS!B:D,3,FALSE)</f>
        <v>2293719.9880341901</v>
      </c>
      <c r="J19" s="21">
        <f>VLOOKUP(B19,RMS!B:E,4,FALSE)</f>
        <v>2105446.4393470101</v>
      </c>
      <c r="K19" s="22">
        <f t="shared" si="1"/>
        <v>-1.0200341902673244</v>
      </c>
      <c r="L19" s="22">
        <f t="shared" si="2"/>
        <v>-3.6147010046988726E-2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268519.98570000002</v>
      </c>
      <c r="F20" s="25">
        <f>VLOOKUP(C20,RA!B24:I59,8,0)</f>
        <v>53080.9853</v>
      </c>
      <c r="G20" s="16">
        <f t="shared" si="0"/>
        <v>215439.00040000002</v>
      </c>
      <c r="H20" s="27">
        <f>RA!J24</f>
        <v>19.767983065254601</v>
      </c>
      <c r="I20" s="20">
        <f>VLOOKUP(B20,RMS!B:D,3,FALSE)</f>
        <v>268519.97751415201</v>
      </c>
      <c r="J20" s="21">
        <f>VLOOKUP(B20,RMS!B:E,4,FALSE)</f>
        <v>215438.99368387999</v>
      </c>
      <c r="K20" s="22">
        <f t="shared" si="1"/>
        <v>8.1858480116352439E-3</v>
      </c>
      <c r="L20" s="22">
        <f t="shared" si="2"/>
        <v>6.7161200277041644E-3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242956.00870000001</v>
      </c>
      <c r="F21" s="25">
        <f>VLOOKUP(C21,RA!B25:I60,8,0)</f>
        <v>20670.763900000002</v>
      </c>
      <c r="G21" s="16">
        <f t="shared" si="0"/>
        <v>222285.24480000001</v>
      </c>
      <c r="H21" s="27">
        <f>RA!J25</f>
        <v>8.5080274452170794</v>
      </c>
      <c r="I21" s="20">
        <f>VLOOKUP(B21,RMS!B:D,3,FALSE)</f>
        <v>242956.017035686</v>
      </c>
      <c r="J21" s="21">
        <f>VLOOKUP(B21,RMS!B:E,4,FALSE)</f>
        <v>222285.253682023</v>
      </c>
      <c r="K21" s="22">
        <f t="shared" si="1"/>
        <v>-8.335685997735709E-3</v>
      </c>
      <c r="L21" s="22">
        <f t="shared" si="2"/>
        <v>-8.8820229866541922E-3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530311.46499999997</v>
      </c>
      <c r="F22" s="25">
        <f>VLOOKUP(C22,RA!B26:I61,8,0)</f>
        <v>103048.341</v>
      </c>
      <c r="G22" s="16">
        <f t="shared" si="0"/>
        <v>427263.12399999995</v>
      </c>
      <c r="H22" s="27">
        <f>RA!J26</f>
        <v>19.431663805345</v>
      </c>
      <c r="I22" s="20">
        <f>VLOOKUP(B22,RMS!B:D,3,FALSE)</f>
        <v>530311.45951199601</v>
      </c>
      <c r="J22" s="21">
        <f>VLOOKUP(B22,RMS!B:E,4,FALSE)</f>
        <v>427262.98075146001</v>
      </c>
      <c r="K22" s="22">
        <f t="shared" si="1"/>
        <v>5.4880039533600211E-3</v>
      </c>
      <c r="L22" s="22">
        <f t="shared" si="2"/>
        <v>0.14324853994185105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312174.98859999998</v>
      </c>
      <c r="F23" s="25">
        <f>VLOOKUP(C23,RA!B27:I62,8,0)</f>
        <v>103669.9059</v>
      </c>
      <c r="G23" s="16">
        <f t="shared" si="0"/>
        <v>208505.08269999997</v>
      </c>
      <c r="H23" s="27">
        <f>RA!J27</f>
        <v>33.208908364159697</v>
      </c>
      <c r="I23" s="20">
        <f>VLOOKUP(B23,RMS!B:D,3,FALSE)</f>
        <v>312174.91160874401</v>
      </c>
      <c r="J23" s="21">
        <f>VLOOKUP(B23,RMS!B:E,4,FALSE)</f>
        <v>208505.08810414001</v>
      </c>
      <c r="K23" s="22">
        <f t="shared" si="1"/>
        <v>7.6991255977191031E-2</v>
      </c>
      <c r="L23" s="22">
        <f t="shared" si="2"/>
        <v>-5.4041400435380638E-3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880426.14939999999</v>
      </c>
      <c r="F24" s="25">
        <f>VLOOKUP(C24,RA!B28:I63,8,0)</f>
        <v>47671.6518</v>
      </c>
      <c r="G24" s="16">
        <f t="shared" si="0"/>
        <v>832754.4976</v>
      </c>
      <c r="H24" s="27">
        <f>RA!J28</f>
        <v>5.4146110758395398</v>
      </c>
      <c r="I24" s="20">
        <f>VLOOKUP(B24,RMS!B:D,3,FALSE)</f>
        <v>880426.14940531005</v>
      </c>
      <c r="J24" s="21">
        <f>VLOOKUP(B24,RMS!B:E,4,FALSE)</f>
        <v>832754.47674159298</v>
      </c>
      <c r="K24" s="22">
        <f t="shared" si="1"/>
        <v>-5.3100520744919777E-6</v>
      </c>
      <c r="L24" s="22">
        <f t="shared" si="2"/>
        <v>2.0858407020568848E-2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591708.37009999994</v>
      </c>
      <c r="F25" s="25">
        <f>VLOOKUP(C25,RA!B29:I64,8,0)</f>
        <v>90703.036900000006</v>
      </c>
      <c r="G25" s="16">
        <f t="shared" si="0"/>
        <v>501005.33319999994</v>
      </c>
      <c r="H25" s="27">
        <f>RA!J29</f>
        <v>15.329010283337899</v>
      </c>
      <c r="I25" s="20">
        <f>VLOOKUP(B25,RMS!B:D,3,FALSE)</f>
        <v>591708.36651946895</v>
      </c>
      <c r="J25" s="21">
        <f>VLOOKUP(B25,RMS!B:E,4,FALSE)</f>
        <v>501005.29613560799</v>
      </c>
      <c r="K25" s="22">
        <f t="shared" si="1"/>
        <v>3.5805309889838099E-3</v>
      </c>
      <c r="L25" s="22">
        <f t="shared" si="2"/>
        <v>3.706439194502309E-2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1026304.5054</v>
      </c>
      <c r="F26" s="25">
        <f>VLOOKUP(C26,RA!B30:I65,8,0)</f>
        <v>139445.8389</v>
      </c>
      <c r="G26" s="16">
        <f t="shared" si="0"/>
        <v>886858.66650000005</v>
      </c>
      <c r="H26" s="27">
        <f>RA!J30</f>
        <v>13.587179844411899</v>
      </c>
      <c r="I26" s="20">
        <f>VLOOKUP(B26,RMS!B:D,3,FALSE)</f>
        <v>1026304.5077177</v>
      </c>
      <c r="J26" s="21">
        <f>VLOOKUP(B26,RMS!B:E,4,FALSE)</f>
        <v>886858.69801649801</v>
      </c>
      <c r="K26" s="22">
        <f t="shared" si="1"/>
        <v>-2.3176999529823661E-3</v>
      </c>
      <c r="L26" s="22">
        <f t="shared" si="2"/>
        <v>-3.1516497954726219E-2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830183.28350000002</v>
      </c>
      <c r="F27" s="25">
        <f>VLOOKUP(C27,RA!B31:I66,8,0)</f>
        <v>22971.5713</v>
      </c>
      <c r="G27" s="16">
        <f t="shared" si="0"/>
        <v>807211.71220000007</v>
      </c>
      <c r="H27" s="27">
        <f>RA!J31</f>
        <v>2.7670481635276101</v>
      </c>
      <c r="I27" s="20">
        <f>VLOOKUP(B27,RMS!B:D,3,FALSE)</f>
        <v>830183.29510265496</v>
      </c>
      <c r="J27" s="21">
        <f>VLOOKUP(B27,RMS!B:E,4,FALSE)</f>
        <v>807211.67341238901</v>
      </c>
      <c r="K27" s="22">
        <f t="shared" si="1"/>
        <v>-1.1602654936723411E-2</v>
      </c>
      <c r="L27" s="22">
        <f t="shared" si="2"/>
        <v>3.8787611061707139E-2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132118.5931</v>
      </c>
      <c r="F28" s="25">
        <f>VLOOKUP(C28,RA!B32:I67,8,0)</f>
        <v>36222.3914</v>
      </c>
      <c r="G28" s="16">
        <f t="shared" si="0"/>
        <v>95896.201700000005</v>
      </c>
      <c r="H28" s="27">
        <f>RA!J32</f>
        <v>27.416573663166002</v>
      </c>
      <c r="I28" s="20">
        <f>VLOOKUP(B28,RMS!B:D,3,FALSE)</f>
        <v>132118.57513783401</v>
      </c>
      <c r="J28" s="21">
        <f>VLOOKUP(B28,RMS!B:E,4,FALSE)</f>
        <v>95896.194040799295</v>
      </c>
      <c r="K28" s="22">
        <f t="shared" si="1"/>
        <v>1.7962165991775692E-2</v>
      </c>
      <c r="L28" s="22">
        <f t="shared" si="2"/>
        <v>7.6592007098952308E-3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173936.4852</v>
      </c>
      <c r="F31" s="25">
        <f>VLOOKUP(C31,RA!B35:I70,8,0)</f>
        <v>18747.676500000001</v>
      </c>
      <c r="G31" s="16">
        <f t="shared" si="0"/>
        <v>155188.80869999999</v>
      </c>
      <c r="H31" s="27">
        <f>RA!J35</f>
        <v>10.7784611597981</v>
      </c>
      <c r="I31" s="20">
        <f>VLOOKUP(B31,RMS!B:D,3,FALSE)</f>
        <v>173936.4852</v>
      </c>
      <c r="J31" s="21">
        <f>VLOOKUP(B31,RMS!B:E,4,FALSE)</f>
        <v>155188.80679999999</v>
      </c>
      <c r="K31" s="22">
        <f t="shared" si="1"/>
        <v>0</v>
      </c>
      <c r="L31" s="22">
        <f t="shared" si="2"/>
        <v>1.9000000029336661E-3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224335.0448</v>
      </c>
      <c r="F35" s="25">
        <f>VLOOKUP(C35,RA!B8:I74,8,0)</f>
        <v>12074.9625</v>
      </c>
      <c r="G35" s="16">
        <f t="shared" si="0"/>
        <v>212260.08230000001</v>
      </c>
      <c r="H35" s="27">
        <f>RA!J39</f>
        <v>5.3825573756276501</v>
      </c>
      <c r="I35" s="20">
        <f>VLOOKUP(B35,RMS!B:D,3,FALSE)</f>
        <v>224335.04273504301</v>
      </c>
      <c r="J35" s="21">
        <f>VLOOKUP(B35,RMS!B:E,4,FALSE)</f>
        <v>212260.08119658101</v>
      </c>
      <c r="K35" s="22">
        <f t="shared" si="1"/>
        <v>2.0649569923989475E-3</v>
      </c>
      <c r="L35" s="22">
        <f t="shared" si="2"/>
        <v>1.1034189956262708E-3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324710.09450000001</v>
      </c>
      <c r="F36" s="25">
        <f>VLOOKUP(C36,RA!B8:I75,8,0)</f>
        <v>16194.133900000001</v>
      </c>
      <c r="G36" s="16">
        <f t="shared" si="0"/>
        <v>308515.96059999999</v>
      </c>
      <c r="H36" s="27">
        <f>RA!J40</f>
        <v>4.9872591503311003</v>
      </c>
      <c r="I36" s="20">
        <f>VLOOKUP(B36,RMS!B:D,3,FALSE)</f>
        <v>324710.09093931603</v>
      </c>
      <c r="J36" s="21">
        <f>VLOOKUP(B36,RMS!B:E,4,FALSE)</f>
        <v>308515.96040598297</v>
      </c>
      <c r="K36" s="22">
        <f t="shared" si="1"/>
        <v>3.5606839810498059E-3</v>
      </c>
      <c r="L36" s="22">
        <f t="shared" si="2"/>
        <v>1.9401701865717769E-4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9133.2225999999991</v>
      </c>
      <c r="F40" s="25">
        <f>VLOOKUP(C40,RA!B8:I78,8,0)</f>
        <v>1130.2438999999999</v>
      </c>
      <c r="G40" s="16">
        <f t="shared" si="0"/>
        <v>8002.9786999999997</v>
      </c>
      <c r="H40" s="27">
        <f>RA!J43</f>
        <v>0</v>
      </c>
      <c r="I40" s="20">
        <f>VLOOKUP(B40,RMS!B:D,3,FALSE)</f>
        <v>9133.2225247711995</v>
      </c>
      <c r="J40" s="21">
        <f>VLOOKUP(B40,RMS!B:E,4,FALSE)</f>
        <v>8002.9783677482801</v>
      </c>
      <c r="K40" s="22">
        <f t="shared" si="1"/>
        <v>7.5228799687465653E-5</v>
      </c>
      <c r="L40" s="22">
        <f t="shared" si="2"/>
        <v>3.3225171955564292E-4</v>
      </c>
      <c r="M40" s="36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56" t="s">
        <v>47</v>
      </c>
      <c r="W1" s="44"/>
    </row>
    <row r="2" spans="1:23" ht="12.75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56"/>
      <c r="W2" s="44"/>
    </row>
    <row r="3" spans="1:23" ht="23.25" thickBo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7" t="s">
        <v>48</v>
      </c>
      <c r="W3" s="44"/>
    </row>
    <row r="4" spans="1:23" ht="15" thickTop="1" thickBo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55"/>
      <c r="W4" s="44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5" t="s">
        <v>4</v>
      </c>
      <c r="C6" s="46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7" t="s">
        <v>5</v>
      </c>
      <c r="B7" s="48"/>
      <c r="C7" s="49"/>
      <c r="D7" s="65">
        <v>15694902.07</v>
      </c>
      <c r="E7" s="65">
        <v>20195821</v>
      </c>
      <c r="F7" s="66">
        <v>77.713612484483804</v>
      </c>
      <c r="G7" s="65">
        <v>17228286.9201</v>
      </c>
      <c r="H7" s="66">
        <v>-8.9003907191203204</v>
      </c>
      <c r="I7" s="65">
        <v>1612931.7334</v>
      </c>
      <c r="J7" s="66">
        <v>10.276787495750201</v>
      </c>
      <c r="K7" s="65">
        <v>2108240.8489999999</v>
      </c>
      <c r="L7" s="66">
        <v>12.2370892635898</v>
      </c>
      <c r="M7" s="66">
        <v>-0.23493953066839601</v>
      </c>
      <c r="N7" s="65">
        <v>217808370.76949999</v>
      </c>
      <c r="O7" s="65">
        <v>4435387448.9327002</v>
      </c>
      <c r="P7" s="65">
        <v>952708</v>
      </c>
      <c r="Q7" s="65">
        <v>928050</v>
      </c>
      <c r="R7" s="66">
        <v>2.65696891331286</v>
      </c>
      <c r="S7" s="65">
        <v>16.473990005332201</v>
      </c>
      <c r="T7" s="65">
        <v>16.3646603402834</v>
      </c>
      <c r="U7" s="67">
        <v>0.66365018440217605</v>
      </c>
      <c r="V7" s="55"/>
      <c r="W7" s="55"/>
    </row>
    <row r="8" spans="1:23" ht="14.25" thickBot="1" x14ac:dyDescent="0.2">
      <c r="A8" s="50">
        <v>41864</v>
      </c>
      <c r="B8" s="53" t="s">
        <v>6</v>
      </c>
      <c r="C8" s="54"/>
      <c r="D8" s="68">
        <v>545268.6666</v>
      </c>
      <c r="E8" s="68">
        <v>587341</v>
      </c>
      <c r="F8" s="69">
        <v>92.836813129000006</v>
      </c>
      <c r="G8" s="68">
        <v>472725.98379999999</v>
      </c>
      <c r="H8" s="69">
        <v>15.345609356369</v>
      </c>
      <c r="I8" s="68">
        <v>137907.52729999999</v>
      </c>
      <c r="J8" s="69">
        <v>25.291665512327501</v>
      </c>
      <c r="K8" s="68">
        <v>111012.2124</v>
      </c>
      <c r="L8" s="69">
        <v>23.4834166524188</v>
      </c>
      <c r="M8" s="69">
        <v>0.242273478913208</v>
      </c>
      <c r="N8" s="68">
        <v>7465348.1670000004</v>
      </c>
      <c r="O8" s="68">
        <v>168104027.5948</v>
      </c>
      <c r="P8" s="68">
        <v>22613</v>
      </c>
      <c r="Q8" s="68">
        <v>22583</v>
      </c>
      <c r="R8" s="69">
        <v>0.132843289199847</v>
      </c>
      <c r="S8" s="68">
        <v>24.113061805156299</v>
      </c>
      <c r="T8" s="68">
        <v>23.211328853562399</v>
      </c>
      <c r="U8" s="70">
        <v>3.7396037006013398</v>
      </c>
      <c r="V8" s="55"/>
      <c r="W8" s="55"/>
    </row>
    <row r="9" spans="1:23" ht="12" customHeight="1" thickBot="1" x14ac:dyDescent="0.2">
      <c r="A9" s="51"/>
      <c r="B9" s="53" t="s">
        <v>7</v>
      </c>
      <c r="C9" s="54"/>
      <c r="D9" s="68">
        <v>113622.5074</v>
      </c>
      <c r="E9" s="68">
        <v>146201</v>
      </c>
      <c r="F9" s="69">
        <v>77.716641746636498</v>
      </c>
      <c r="G9" s="68">
        <v>122401.7568</v>
      </c>
      <c r="H9" s="69">
        <v>-7.1724864328091202</v>
      </c>
      <c r="I9" s="68">
        <v>24925.6348</v>
      </c>
      <c r="J9" s="69">
        <v>21.937233537939001</v>
      </c>
      <c r="K9" s="68">
        <v>23844.078099999999</v>
      </c>
      <c r="L9" s="69">
        <v>19.4801763662268</v>
      </c>
      <c r="M9" s="69">
        <v>4.5359551980330003E-2</v>
      </c>
      <c r="N9" s="68">
        <v>1402277.1379</v>
      </c>
      <c r="O9" s="68">
        <v>28550181.251400001</v>
      </c>
      <c r="P9" s="68">
        <v>6448</v>
      </c>
      <c r="Q9" s="68">
        <v>6354</v>
      </c>
      <c r="R9" s="69">
        <v>1.47938306578532</v>
      </c>
      <c r="S9" s="68">
        <v>17.621356606699798</v>
      </c>
      <c r="T9" s="68">
        <v>17.093046820900199</v>
      </c>
      <c r="U9" s="70">
        <v>2.9981220946329499</v>
      </c>
      <c r="V9" s="55"/>
      <c r="W9" s="55"/>
    </row>
    <row r="10" spans="1:23" ht="14.25" thickBot="1" x14ac:dyDescent="0.2">
      <c r="A10" s="51"/>
      <c r="B10" s="53" t="s">
        <v>8</v>
      </c>
      <c r="C10" s="54"/>
      <c r="D10" s="68">
        <v>141753.30429999999</v>
      </c>
      <c r="E10" s="68">
        <v>188719</v>
      </c>
      <c r="F10" s="69">
        <v>75.113424880377707</v>
      </c>
      <c r="G10" s="68">
        <v>158642.9596</v>
      </c>
      <c r="H10" s="69">
        <v>-10.6463314493031</v>
      </c>
      <c r="I10" s="68">
        <v>39918.664700000001</v>
      </c>
      <c r="J10" s="69">
        <v>28.160659038690198</v>
      </c>
      <c r="K10" s="68">
        <v>35752.581299999998</v>
      </c>
      <c r="L10" s="69">
        <v>22.536506750848599</v>
      </c>
      <c r="M10" s="69">
        <v>0.116525387776686</v>
      </c>
      <c r="N10" s="68">
        <v>2147351.4142999998</v>
      </c>
      <c r="O10" s="68">
        <v>43437357.781999998</v>
      </c>
      <c r="P10" s="68">
        <v>90095</v>
      </c>
      <c r="Q10" s="68">
        <v>87872</v>
      </c>
      <c r="R10" s="69">
        <v>2.5298160961398501</v>
      </c>
      <c r="S10" s="68">
        <v>1.57337592874188</v>
      </c>
      <c r="T10" s="68">
        <v>1.65243546067007</v>
      </c>
      <c r="U10" s="70">
        <v>-5.0248342105627604</v>
      </c>
      <c r="V10" s="55"/>
      <c r="W10" s="55"/>
    </row>
    <row r="11" spans="1:23" ht="14.25" thickBot="1" x14ac:dyDescent="0.2">
      <c r="A11" s="51"/>
      <c r="B11" s="53" t="s">
        <v>9</v>
      </c>
      <c r="C11" s="54"/>
      <c r="D11" s="68">
        <v>42091.322500000002</v>
      </c>
      <c r="E11" s="68">
        <v>44763</v>
      </c>
      <c r="F11" s="69">
        <v>94.031504814243903</v>
      </c>
      <c r="G11" s="68">
        <v>37370.289199999999</v>
      </c>
      <c r="H11" s="69">
        <v>12.633119521055299</v>
      </c>
      <c r="I11" s="68">
        <v>9650.0262999999995</v>
      </c>
      <c r="J11" s="69">
        <v>22.9264031796578</v>
      </c>
      <c r="K11" s="68">
        <v>6186.2480999999998</v>
      </c>
      <c r="L11" s="69">
        <v>16.5539208618166</v>
      </c>
      <c r="M11" s="69">
        <v>0.55991582361528602</v>
      </c>
      <c r="N11" s="68">
        <v>727005.2807</v>
      </c>
      <c r="O11" s="68">
        <v>17830263.6765</v>
      </c>
      <c r="P11" s="68">
        <v>2346</v>
      </c>
      <c r="Q11" s="68">
        <v>2315</v>
      </c>
      <c r="R11" s="69">
        <v>1.3390928725701901</v>
      </c>
      <c r="S11" s="68">
        <v>17.941740196078399</v>
      </c>
      <c r="T11" s="68">
        <v>18.261307861771101</v>
      </c>
      <c r="U11" s="70">
        <v>-1.7811408603635701</v>
      </c>
      <c r="V11" s="55"/>
      <c r="W11" s="55"/>
    </row>
    <row r="12" spans="1:23" ht="14.25" thickBot="1" x14ac:dyDescent="0.2">
      <c r="A12" s="51"/>
      <c r="B12" s="53" t="s">
        <v>10</v>
      </c>
      <c r="C12" s="54"/>
      <c r="D12" s="68">
        <v>133331.47169999999</v>
      </c>
      <c r="E12" s="68">
        <v>160017</v>
      </c>
      <c r="F12" s="69">
        <v>83.323316710099604</v>
      </c>
      <c r="G12" s="68">
        <v>138654.3947</v>
      </c>
      <c r="H12" s="69">
        <v>-3.8389861435816499</v>
      </c>
      <c r="I12" s="68">
        <v>24950.867099999999</v>
      </c>
      <c r="J12" s="69">
        <v>18.713411606331199</v>
      </c>
      <c r="K12" s="68">
        <v>-4049.0612000000001</v>
      </c>
      <c r="L12" s="69">
        <v>-2.92025449951353</v>
      </c>
      <c r="M12" s="69">
        <v>-7.1621363243410601</v>
      </c>
      <c r="N12" s="68">
        <v>1977711.6248000001</v>
      </c>
      <c r="O12" s="68">
        <v>52746907.451499999</v>
      </c>
      <c r="P12" s="68">
        <v>1313</v>
      </c>
      <c r="Q12" s="68">
        <v>1246</v>
      </c>
      <c r="R12" s="69">
        <v>5.3772070626003199</v>
      </c>
      <c r="S12" s="68">
        <v>101.547198552932</v>
      </c>
      <c r="T12" s="68">
        <v>90.754246950240798</v>
      </c>
      <c r="U12" s="70">
        <v>10.628507488629101</v>
      </c>
      <c r="V12" s="55"/>
      <c r="W12" s="55"/>
    </row>
    <row r="13" spans="1:23" ht="14.25" thickBot="1" x14ac:dyDescent="0.2">
      <c r="A13" s="51"/>
      <c r="B13" s="53" t="s">
        <v>11</v>
      </c>
      <c r="C13" s="54"/>
      <c r="D13" s="68">
        <v>251571.94810000001</v>
      </c>
      <c r="E13" s="68">
        <v>301035</v>
      </c>
      <c r="F13" s="69">
        <v>83.569002973076195</v>
      </c>
      <c r="G13" s="68">
        <v>270429.42229999998</v>
      </c>
      <c r="H13" s="69">
        <v>-6.9731592219578999</v>
      </c>
      <c r="I13" s="68">
        <v>68816.110499999995</v>
      </c>
      <c r="J13" s="69">
        <v>27.354445127819101</v>
      </c>
      <c r="K13" s="68">
        <v>60744.020499999999</v>
      </c>
      <c r="L13" s="69">
        <v>22.4620605196626</v>
      </c>
      <c r="M13" s="69">
        <v>0.132886989263412</v>
      </c>
      <c r="N13" s="68">
        <v>3470842.4739999999</v>
      </c>
      <c r="O13" s="68">
        <v>84159441.784799993</v>
      </c>
      <c r="P13" s="68">
        <v>10797</v>
      </c>
      <c r="Q13" s="68">
        <v>10335</v>
      </c>
      <c r="R13" s="69">
        <v>4.4702467343976897</v>
      </c>
      <c r="S13" s="68">
        <v>23.300171167917</v>
      </c>
      <c r="T13" s="68">
        <v>23.354262080309599</v>
      </c>
      <c r="U13" s="70">
        <v>-0.232148133173775</v>
      </c>
      <c r="V13" s="55"/>
      <c r="W13" s="55"/>
    </row>
    <row r="14" spans="1:23" ht="14.25" thickBot="1" x14ac:dyDescent="0.2">
      <c r="A14" s="51"/>
      <c r="B14" s="53" t="s">
        <v>12</v>
      </c>
      <c r="C14" s="54"/>
      <c r="D14" s="68">
        <v>150266.40410000001</v>
      </c>
      <c r="E14" s="68">
        <v>150747</v>
      </c>
      <c r="F14" s="69">
        <v>99.6811904051158</v>
      </c>
      <c r="G14" s="68">
        <v>136107.11379999999</v>
      </c>
      <c r="H14" s="69">
        <v>10.403049410632599</v>
      </c>
      <c r="I14" s="68">
        <v>114.39830000000001</v>
      </c>
      <c r="J14" s="69">
        <v>7.6130323797374E-2</v>
      </c>
      <c r="K14" s="68">
        <v>12451.5916</v>
      </c>
      <c r="L14" s="69">
        <v>9.1483767838151007</v>
      </c>
      <c r="M14" s="69">
        <v>-0.99081255604303597</v>
      </c>
      <c r="N14" s="68">
        <v>1971099.1532999999</v>
      </c>
      <c r="O14" s="68">
        <v>40363344.693700001</v>
      </c>
      <c r="P14" s="68">
        <v>3212</v>
      </c>
      <c r="Q14" s="68">
        <v>3484</v>
      </c>
      <c r="R14" s="69">
        <v>-7.80711825487945</v>
      </c>
      <c r="S14" s="68">
        <v>46.782815722291403</v>
      </c>
      <c r="T14" s="68">
        <v>43.998186911595901</v>
      </c>
      <c r="U14" s="70">
        <v>5.95224713968787</v>
      </c>
      <c r="V14" s="55"/>
      <c r="W14" s="55"/>
    </row>
    <row r="15" spans="1:23" ht="14.25" thickBot="1" x14ac:dyDescent="0.2">
      <c r="A15" s="51"/>
      <c r="B15" s="53" t="s">
        <v>13</v>
      </c>
      <c r="C15" s="54"/>
      <c r="D15" s="68">
        <v>251167.18969999999</v>
      </c>
      <c r="E15" s="68">
        <v>97607</v>
      </c>
      <c r="F15" s="69">
        <v>257.32497638489002</v>
      </c>
      <c r="G15" s="68">
        <v>93301.804099999994</v>
      </c>
      <c r="H15" s="69">
        <v>169.19864210857199</v>
      </c>
      <c r="I15" s="68">
        <v>-122811.6027</v>
      </c>
      <c r="J15" s="69">
        <v>-48.8963557886239</v>
      </c>
      <c r="K15" s="68">
        <v>11135.0393</v>
      </c>
      <c r="L15" s="69">
        <v>11.934430858449</v>
      </c>
      <c r="M15" s="69">
        <v>-12.0292922540471</v>
      </c>
      <c r="N15" s="68">
        <v>1356790.5996999999</v>
      </c>
      <c r="O15" s="68">
        <v>31374259.1481</v>
      </c>
      <c r="P15" s="68">
        <v>11906</v>
      </c>
      <c r="Q15" s="68">
        <v>3404</v>
      </c>
      <c r="R15" s="69">
        <v>249.76498237367801</v>
      </c>
      <c r="S15" s="68">
        <v>21.095849966403499</v>
      </c>
      <c r="T15" s="68">
        <v>23.569948678025899</v>
      </c>
      <c r="U15" s="70">
        <v>-11.727893000578399</v>
      </c>
      <c r="V15" s="55"/>
      <c r="W15" s="55"/>
    </row>
    <row r="16" spans="1:23" ht="14.25" thickBot="1" x14ac:dyDescent="0.2">
      <c r="A16" s="51"/>
      <c r="B16" s="53" t="s">
        <v>14</v>
      </c>
      <c r="C16" s="54"/>
      <c r="D16" s="68">
        <v>737590.00780000002</v>
      </c>
      <c r="E16" s="68">
        <v>1053796</v>
      </c>
      <c r="F16" s="69">
        <v>69.993623794358697</v>
      </c>
      <c r="G16" s="68">
        <v>904591.34620000003</v>
      </c>
      <c r="H16" s="69">
        <v>-18.4615228856144</v>
      </c>
      <c r="I16" s="68">
        <v>36468.953099999999</v>
      </c>
      <c r="J16" s="69">
        <v>4.9443393639205402</v>
      </c>
      <c r="K16" s="68">
        <v>82253.796799999996</v>
      </c>
      <c r="L16" s="69">
        <v>9.0929232460083895</v>
      </c>
      <c r="M16" s="69">
        <v>-0.55662893971114502</v>
      </c>
      <c r="N16" s="68">
        <v>11867297.310699999</v>
      </c>
      <c r="O16" s="68">
        <v>230046702.06310001</v>
      </c>
      <c r="P16" s="68">
        <v>47848</v>
      </c>
      <c r="Q16" s="68">
        <v>47329</v>
      </c>
      <c r="R16" s="69">
        <v>1.0965792642988501</v>
      </c>
      <c r="S16" s="68">
        <v>15.415273528674099</v>
      </c>
      <c r="T16" s="68">
        <v>17.728990593504999</v>
      </c>
      <c r="U16" s="70">
        <v>-15.009250796148001</v>
      </c>
      <c r="V16" s="55"/>
      <c r="W16" s="55"/>
    </row>
    <row r="17" spans="1:23" ht="12" thickBot="1" x14ac:dyDescent="0.2">
      <c r="A17" s="51"/>
      <c r="B17" s="53" t="s">
        <v>15</v>
      </c>
      <c r="C17" s="54"/>
      <c r="D17" s="68">
        <v>494881.32380000001</v>
      </c>
      <c r="E17" s="68">
        <v>616829</v>
      </c>
      <c r="F17" s="69">
        <v>80.229905500551993</v>
      </c>
      <c r="G17" s="68">
        <v>468245.6164</v>
      </c>
      <c r="H17" s="69">
        <v>5.6884050735557503</v>
      </c>
      <c r="I17" s="68">
        <v>-29027.029900000001</v>
      </c>
      <c r="J17" s="69">
        <v>-5.8654526861334801</v>
      </c>
      <c r="K17" s="68">
        <v>55896.309699999998</v>
      </c>
      <c r="L17" s="69">
        <v>11.9373909209756</v>
      </c>
      <c r="M17" s="69">
        <v>-1.5193013645407101</v>
      </c>
      <c r="N17" s="68">
        <v>6795558.7944</v>
      </c>
      <c r="O17" s="68">
        <v>216619611.29539999</v>
      </c>
      <c r="P17" s="68">
        <v>13444</v>
      </c>
      <c r="Q17" s="68">
        <v>12548</v>
      </c>
      <c r="R17" s="69">
        <v>7.1405801721389901</v>
      </c>
      <c r="S17" s="68">
        <v>36.810571541207999</v>
      </c>
      <c r="T17" s="68">
        <v>45.905432602805199</v>
      </c>
      <c r="U17" s="70">
        <v>-24.707198722562399</v>
      </c>
      <c r="V17" s="37"/>
      <c r="W17" s="37"/>
    </row>
    <row r="18" spans="1:23" ht="12" thickBot="1" x14ac:dyDescent="0.2">
      <c r="A18" s="51"/>
      <c r="B18" s="53" t="s">
        <v>16</v>
      </c>
      <c r="C18" s="54"/>
      <c r="D18" s="68">
        <v>1871200.571</v>
      </c>
      <c r="E18" s="68">
        <v>2108093</v>
      </c>
      <c r="F18" s="69">
        <v>88.762714500735996</v>
      </c>
      <c r="G18" s="68">
        <v>3037495.3708000001</v>
      </c>
      <c r="H18" s="69">
        <v>-38.396595135973101</v>
      </c>
      <c r="I18" s="68">
        <v>287373.4313</v>
      </c>
      <c r="J18" s="69">
        <v>15.3577032710301</v>
      </c>
      <c r="K18" s="68">
        <v>424419.47769999999</v>
      </c>
      <c r="L18" s="69">
        <v>13.9726789966504</v>
      </c>
      <c r="M18" s="69">
        <v>-0.32290234921044503</v>
      </c>
      <c r="N18" s="68">
        <v>26200907.7192</v>
      </c>
      <c r="O18" s="68">
        <v>548400880.23889995</v>
      </c>
      <c r="P18" s="68">
        <v>93074</v>
      </c>
      <c r="Q18" s="68">
        <v>91545</v>
      </c>
      <c r="R18" s="69">
        <v>1.67021683325141</v>
      </c>
      <c r="S18" s="68">
        <v>20.1044391666846</v>
      </c>
      <c r="T18" s="68">
        <v>20.1224858146267</v>
      </c>
      <c r="U18" s="70">
        <v>-8.9764493266837997E-2</v>
      </c>
      <c r="V18" s="37"/>
      <c r="W18" s="37"/>
    </row>
    <row r="19" spans="1:23" ht="12" thickBot="1" x14ac:dyDescent="0.2">
      <c r="A19" s="51"/>
      <c r="B19" s="53" t="s">
        <v>17</v>
      </c>
      <c r="C19" s="54"/>
      <c r="D19" s="68">
        <v>733485.30489999999</v>
      </c>
      <c r="E19" s="68">
        <v>942638</v>
      </c>
      <c r="F19" s="69">
        <v>77.811981365062707</v>
      </c>
      <c r="G19" s="68">
        <v>444627.77980000002</v>
      </c>
      <c r="H19" s="69">
        <v>64.966144317373207</v>
      </c>
      <c r="I19" s="68">
        <v>47045.071199999998</v>
      </c>
      <c r="J19" s="69">
        <v>6.4139078023402103</v>
      </c>
      <c r="K19" s="68">
        <v>48638.093800000002</v>
      </c>
      <c r="L19" s="69">
        <v>10.9390586935162</v>
      </c>
      <c r="M19" s="69">
        <v>-3.2752570578743E-2</v>
      </c>
      <c r="N19" s="68">
        <v>6372703.1863000002</v>
      </c>
      <c r="O19" s="68">
        <v>171465790.08939999</v>
      </c>
      <c r="P19" s="68">
        <v>10829</v>
      </c>
      <c r="Q19" s="68">
        <v>9201</v>
      </c>
      <c r="R19" s="69">
        <v>17.693728942506201</v>
      </c>
      <c r="S19" s="68">
        <v>67.733429208606495</v>
      </c>
      <c r="T19" s="68">
        <v>46.447570709705502</v>
      </c>
      <c r="U19" s="70">
        <v>31.4259277104434</v>
      </c>
      <c r="V19" s="37"/>
      <c r="W19" s="37"/>
    </row>
    <row r="20" spans="1:23" ht="12" thickBot="1" x14ac:dyDescent="0.2">
      <c r="A20" s="51"/>
      <c r="B20" s="53" t="s">
        <v>18</v>
      </c>
      <c r="C20" s="54"/>
      <c r="D20" s="68">
        <v>871054.9926</v>
      </c>
      <c r="E20" s="68">
        <v>892350</v>
      </c>
      <c r="F20" s="69">
        <v>97.613603698100505</v>
      </c>
      <c r="G20" s="68">
        <v>845987.36540000001</v>
      </c>
      <c r="H20" s="69">
        <v>2.9631207539544602</v>
      </c>
      <c r="I20" s="68">
        <v>74023.7745</v>
      </c>
      <c r="J20" s="69">
        <v>8.4981746421138702</v>
      </c>
      <c r="K20" s="68">
        <v>43477.029399999999</v>
      </c>
      <c r="L20" s="69">
        <v>5.1392055222294202</v>
      </c>
      <c r="M20" s="69">
        <v>0.70259503746132201</v>
      </c>
      <c r="N20" s="68">
        <v>11205653.697699999</v>
      </c>
      <c r="O20" s="68">
        <v>252740386.39840001</v>
      </c>
      <c r="P20" s="68">
        <v>40062</v>
      </c>
      <c r="Q20" s="68">
        <v>39412</v>
      </c>
      <c r="R20" s="69">
        <v>1.64924388511114</v>
      </c>
      <c r="S20" s="68">
        <v>21.742673670810198</v>
      </c>
      <c r="T20" s="68">
        <v>22.404981936973499</v>
      </c>
      <c r="U20" s="70">
        <v>-3.0461215404820301</v>
      </c>
      <c r="V20" s="37"/>
      <c r="W20" s="37"/>
    </row>
    <row r="21" spans="1:23" ht="12" thickBot="1" x14ac:dyDescent="0.2">
      <c r="A21" s="51"/>
      <c r="B21" s="53" t="s">
        <v>19</v>
      </c>
      <c r="C21" s="54"/>
      <c r="D21" s="68">
        <v>384101.09259999997</v>
      </c>
      <c r="E21" s="68">
        <v>376210</v>
      </c>
      <c r="F21" s="69">
        <v>102.09752335132001</v>
      </c>
      <c r="G21" s="68">
        <v>330849.71509999997</v>
      </c>
      <c r="H21" s="69">
        <v>16.0953372693414</v>
      </c>
      <c r="I21" s="68">
        <v>39831.595999999998</v>
      </c>
      <c r="J21" s="69">
        <v>10.3700814101772</v>
      </c>
      <c r="K21" s="68">
        <v>44967.8436</v>
      </c>
      <c r="L21" s="69">
        <v>13.591622282766201</v>
      </c>
      <c r="M21" s="69">
        <v>-0.11422045597045299</v>
      </c>
      <c r="N21" s="68">
        <v>4679942.2922</v>
      </c>
      <c r="O21" s="68">
        <v>101242563.1296</v>
      </c>
      <c r="P21" s="68">
        <v>34649</v>
      </c>
      <c r="Q21" s="68">
        <v>33730</v>
      </c>
      <c r="R21" s="69">
        <v>2.7245775274236599</v>
      </c>
      <c r="S21" s="68">
        <v>11.085488545124001</v>
      </c>
      <c r="T21" s="68">
        <v>10.9217995582567</v>
      </c>
      <c r="U21" s="70">
        <v>1.4766059808813199</v>
      </c>
      <c r="V21" s="37"/>
      <c r="W21" s="37"/>
    </row>
    <row r="22" spans="1:23" ht="12" thickBot="1" x14ac:dyDescent="0.2">
      <c r="A22" s="51"/>
      <c r="B22" s="53" t="s">
        <v>20</v>
      </c>
      <c r="C22" s="54"/>
      <c r="D22" s="68">
        <v>1132978.7982999999</v>
      </c>
      <c r="E22" s="68">
        <v>1430689</v>
      </c>
      <c r="F22" s="69">
        <v>79.191130867714804</v>
      </c>
      <c r="G22" s="68">
        <v>1287693.2112</v>
      </c>
      <c r="H22" s="69">
        <v>-12.0148503971549</v>
      </c>
      <c r="I22" s="68">
        <v>119840.2429</v>
      </c>
      <c r="J22" s="69">
        <v>10.577447969884</v>
      </c>
      <c r="K22" s="68">
        <v>157600.6048</v>
      </c>
      <c r="L22" s="69">
        <v>12.238987006317499</v>
      </c>
      <c r="M22" s="69">
        <v>-0.239595285487128</v>
      </c>
      <c r="N22" s="68">
        <v>16666318.214400001</v>
      </c>
      <c r="O22" s="68">
        <v>312112631.47820002</v>
      </c>
      <c r="P22" s="68">
        <v>70700</v>
      </c>
      <c r="Q22" s="68">
        <v>69449</v>
      </c>
      <c r="R22" s="69">
        <v>1.8013218332877401</v>
      </c>
      <c r="S22" s="68">
        <v>16.025159806223499</v>
      </c>
      <c r="T22" s="68">
        <v>15.991992303704899</v>
      </c>
      <c r="U22" s="70">
        <v>0.20697143067316401</v>
      </c>
      <c r="V22" s="37"/>
      <c r="W22" s="37"/>
    </row>
    <row r="23" spans="1:23" ht="12" thickBot="1" x14ac:dyDescent="0.2">
      <c r="A23" s="51"/>
      <c r="B23" s="53" t="s">
        <v>21</v>
      </c>
      <c r="C23" s="54"/>
      <c r="D23" s="68">
        <v>2293718.9679999999</v>
      </c>
      <c r="E23" s="68">
        <v>2820676</v>
      </c>
      <c r="F23" s="69">
        <v>81.318058791580498</v>
      </c>
      <c r="G23" s="68">
        <v>2324703.9292000001</v>
      </c>
      <c r="H23" s="69">
        <v>-1.3328562321767401</v>
      </c>
      <c r="I23" s="68">
        <v>188272.56479999999</v>
      </c>
      <c r="J23" s="69">
        <v>8.2081792681064005</v>
      </c>
      <c r="K23" s="68">
        <v>202475.0528</v>
      </c>
      <c r="L23" s="69">
        <v>8.7097135362814893</v>
      </c>
      <c r="M23" s="69">
        <v>-7.0144384720961003E-2</v>
      </c>
      <c r="N23" s="68">
        <v>35114361.623099998</v>
      </c>
      <c r="O23" s="68">
        <v>645090462.14320004</v>
      </c>
      <c r="P23" s="68">
        <v>78667</v>
      </c>
      <c r="Q23" s="68">
        <v>76752</v>
      </c>
      <c r="R23" s="69">
        <v>2.4950489889514298</v>
      </c>
      <c r="S23" s="68">
        <v>29.1573209605044</v>
      </c>
      <c r="T23" s="68">
        <v>30.238219965603498</v>
      </c>
      <c r="U23" s="70">
        <v>-3.7071272993950402</v>
      </c>
      <c r="V23" s="37"/>
      <c r="W23" s="37"/>
    </row>
    <row r="24" spans="1:23" ht="12" thickBot="1" x14ac:dyDescent="0.2">
      <c r="A24" s="51"/>
      <c r="B24" s="53" t="s">
        <v>22</v>
      </c>
      <c r="C24" s="54"/>
      <c r="D24" s="68">
        <v>268519.98570000002</v>
      </c>
      <c r="E24" s="68">
        <v>378319</v>
      </c>
      <c r="F24" s="69">
        <v>70.977134561045105</v>
      </c>
      <c r="G24" s="68">
        <v>337542.52179999999</v>
      </c>
      <c r="H24" s="69">
        <v>-20.448545484558899</v>
      </c>
      <c r="I24" s="68">
        <v>53080.9853</v>
      </c>
      <c r="J24" s="69">
        <v>19.767983065254601</v>
      </c>
      <c r="K24" s="68">
        <v>53668.397100000002</v>
      </c>
      <c r="L24" s="69">
        <v>15.899744071889</v>
      </c>
      <c r="M24" s="69">
        <v>-1.094520857229E-2</v>
      </c>
      <c r="N24" s="68">
        <v>3811294.5243000002</v>
      </c>
      <c r="O24" s="68">
        <v>70556463.327000007</v>
      </c>
      <c r="P24" s="68">
        <v>28737</v>
      </c>
      <c r="Q24" s="68">
        <v>29258</v>
      </c>
      <c r="R24" s="69">
        <v>-1.7807095495249201</v>
      </c>
      <c r="S24" s="68">
        <v>9.3440507255454701</v>
      </c>
      <c r="T24" s="68">
        <v>9.3868491865472699</v>
      </c>
      <c r="U24" s="70">
        <v>-0.45802898827162503</v>
      </c>
      <c r="V24" s="37"/>
      <c r="W24" s="37"/>
    </row>
    <row r="25" spans="1:23" ht="12" thickBot="1" x14ac:dyDescent="0.2">
      <c r="A25" s="51"/>
      <c r="B25" s="53" t="s">
        <v>23</v>
      </c>
      <c r="C25" s="54"/>
      <c r="D25" s="68">
        <v>242956.00870000001</v>
      </c>
      <c r="E25" s="68">
        <v>246872</v>
      </c>
      <c r="F25" s="69">
        <v>98.413756400077801</v>
      </c>
      <c r="G25" s="68">
        <v>202811.4265</v>
      </c>
      <c r="H25" s="69">
        <v>19.794043606315299</v>
      </c>
      <c r="I25" s="68">
        <v>20670.763900000002</v>
      </c>
      <c r="J25" s="69">
        <v>8.5080274452170794</v>
      </c>
      <c r="K25" s="68">
        <v>24063.991600000001</v>
      </c>
      <c r="L25" s="69">
        <v>11.8652050406046</v>
      </c>
      <c r="M25" s="69">
        <v>-0.14100851414858401</v>
      </c>
      <c r="N25" s="68">
        <v>3367041.5255999998</v>
      </c>
      <c r="O25" s="68">
        <v>68243401.419400007</v>
      </c>
      <c r="P25" s="68">
        <v>18899</v>
      </c>
      <c r="Q25" s="68">
        <v>19150</v>
      </c>
      <c r="R25" s="69">
        <v>-1.3107049608355099</v>
      </c>
      <c r="S25" s="68">
        <v>12.8554954600773</v>
      </c>
      <c r="T25" s="68">
        <v>13.6774357859008</v>
      </c>
      <c r="U25" s="70">
        <v>-6.3936884297930598</v>
      </c>
      <c r="V25" s="37"/>
      <c r="W25" s="37"/>
    </row>
    <row r="26" spans="1:23" ht="12" thickBot="1" x14ac:dyDescent="0.2">
      <c r="A26" s="51"/>
      <c r="B26" s="53" t="s">
        <v>24</v>
      </c>
      <c r="C26" s="54"/>
      <c r="D26" s="68">
        <v>530311.46499999997</v>
      </c>
      <c r="E26" s="68">
        <v>628617</v>
      </c>
      <c r="F26" s="69">
        <v>84.361616850960104</v>
      </c>
      <c r="G26" s="68">
        <v>646687.39969999995</v>
      </c>
      <c r="H26" s="69">
        <v>-17.995701594617</v>
      </c>
      <c r="I26" s="68">
        <v>103048.341</v>
      </c>
      <c r="J26" s="69">
        <v>19.431663805345</v>
      </c>
      <c r="K26" s="68">
        <v>106168.353</v>
      </c>
      <c r="L26" s="69">
        <v>16.417260186181402</v>
      </c>
      <c r="M26" s="69">
        <v>-2.9387401347367999E-2</v>
      </c>
      <c r="N26" s="68">
        <v>7383871.3521999996</v>
      </c>
      <c r="O26" s="68">
        <v>147990499.25819999</v>
      </c>
      <c r="P26" s="68">
        <v>35148</v>
      </c>
      <c r="Q26" s="68">
        <v>35002</v>
      </c>
      <c r="R26" s="69">
        <v>0.41711902177017401</v>
      </c>
      <c r="S26" s="68">
        <v>15.087955644702401</v>
      </c>
      <c r="T26" s="68">
        <v>13.015058725215701</v>
      </c>
      <c r="U26" s="70">
        <v>13.738752739603401</v>
      </c>
      <c r="V26" s="37"/>
      <c r="W26" s="37"/>
    </row>
    <row r="27" spans="1:23" ht="12" thickBot="1" x14ac:dyDescent="0.2">
      <c r="A27" s="51"/>
      <c r="B27" s="53" t="s">
        <v>25</v>
      </c>
      <c r="C27" s="54"/>
      <c r="D27" s="68">
        <v>312174.98859999998</v>
      </c>
      <c r="E27" s="68">
        <v>326561</v>
      </c>
      <c r="F27" s="69">
        <v>95.594693977541695</v>
      </c>
      <c r="G27" s="68">
        <v>283557.50060000003</v>
      </c>
      <c r="H27" s="69">
        <v>10.0923050666782</v>
      </c>
      <c r="I27" s="68">
        <v>103669.9059</v>
      </c>
      <c r="J27" s="69">
        <v>33.208908364159697</v>
      </c>
      <c r="K27" s="68">
        <v>83221.070399999997</v>
      </c>
      <c r="L27" s="69">
        <v>29.348922255241501</v>
      </c>
      <c r="M27" s="69">
        <v>0.245717044994894</v>
      </c>
      <c r="N27" s="68">
        <v>3727121.7047999999</v>
      </c>
      <c r="O27" s="68">
        <v>62452430.508000001</v>
      </c>
      <c r="P27" s="68">
        <v>39525</v>
      </c>
      <c r="Q27" s="68">
        <v>38986</v>
      </c>
      <c r="R27" s="69">
        <v>1.3825475811829899</v>
      </c>
      <c r="S27" s="68">
        <v>7.8981654294750196</v>
      </c>
      <c r="T27" s="68">
        <v>7.9848853614117896</v>
      </c>
      <c r="U27" s="70">
        <v>-1.09797563384968</v>
      </c>
      <c r="V27" s="37"/>
      <c r="W27" s="37"/>
    </row>
    <row r="28" spans="1:23" ht="12" thickBot="1" x14ac:dyDescent="0.2">
      <c r="A28" s="51"/>
      <c r="B28" s="53" t="s">
        <v>26</v>
      </c>
      <c r="C28" s="54"/>
      <c r="D28" s="68">
        <v>880426.14939999999</v>
      </c>
      <c r="E28" s="68">
        <v>1122091</v>
      </c>
      <c r="F28" s="69">
        <v>78.462990024873207</v>
      </c>
      <c r="G28" s="68">
        <v>894930.58900000004</v>
      </c>
      <c r="H28" s="69">
        <v>-1.6207334712077901</v>
      </c>
      <c r="I28" s="68">
        <v>47671.6518</v>
      </c>
      <c r="J28" s="69">
        <v>5.4146110758395398</v>
      </c>
      <c r="K28" s="68">
        <v>26163.578799999999</v>
      </c>
      <c r="L28" s="69">
        <v>2.9235316259817798</v>
      </c>
      <c r="M28" s="69">
        <v>0.82206158279845098</v>
      </c>
      <c r="N28" s="68">
        <v>11731034.595100001</v>
      </c>
      <c r="O28" s="68">
        <v>209437839.35789999</v>
      </c>
      <c r="P28" s="68">
        <v>48521</v>
      </c>
      <c r="Q28" s="68">
        <v>49075</v>
      </c>
      <c r="R28" s="69">
        <v>-1.1288843606724399</v>
      </c>
      <c r="S28" s="68">
        <v>18.1452597720575</v>
      </c>
      <c r="T28" s="68">
        <v>17.9267492348446</v>
      </c>
      <c r="U28" s="70">
        <v>1.2042293136487801</v>
      </c>
      <c r="V28" s="37"/>
      <c r="W28" s="37"/>
    </row>
    <row r="29" spans="1:23" ht="12" thickBot="1" x14ac:dyDescent="0.2">
      <c r="A29" s="51"/>
      <c r="B29" s="53" t="s">
        <v>27</v>
      </c>
      <c r="C29" s="54"/>
      <c r="D29" s="68">
        <v>591708.37009999994</v>
      </c>
      <c r="E29" s="68">
        <v>787040</v>
      </c>
      <c r="F29" s="69">
        <v>75.181486341227895</v>
      </c>
      <c r="G29" s="68">
        <v>714677.55579999997</v>
      </c>
      <c r="H29" s="69">
        <v>-17.206247027353498</v>
      </c>
      <c r="I29" s="68">
        <v>90703.036900000006</v>
      </c>
      <c r="J29" s="69">
        <v>15.329010283337899</v>
      </c>
      <c r="K29" s="68">
        <v>118761.0071</v>
      </c>
      <c r="L29" s="69">
        <v>16.617425038213302</v>
      </c>
      <c r="M29" s="69">
        <v>-0.23625574492118001</v>
      </c>
      <c r="N29" s="68">
        <v>7888015.8927999996</v>
      </c>
      <c r="O29" s="68">
        <v>148343058.417</v>
      </c>
      <c r="P29" s="68">
        <v>99080</v>
      </c>
      <c r="Q29" s="68">
        <v>98030</v>
      </c>
      <c r="R29" s="69">
        <v>1.07110068346425</v>
      </c>
      <c r="S29" s="68">
        <v>5.9720263433589</v>
      </c>
      <c r="T29" s="68">
        <v>6.3022882505355504</v>
      </c>
      <c r="U29" s="70">
        <v>-5.5301481974189901</v>
      </c>
      <c r="V29" s="37"/>
      <c r="W29" s="37"/>
    </row>
    <row r="30" spans="1:23" ht="12" thickBot="1" x14ac:dyDescent="0.2">
      <c r="A30" s="51"/>
      <c r="B30" s="53" t="s">
        <v>28</v>
      </c>
      <c r="C30" s="54"/>
      <c r="D30" s="68">
        <v>1026304.5054</v>
      </c>
      <c r="E30" s="68">
        <v>1403552</v>
      </c>
      <c r="F30" s="69">
        <v>73.121943853879301</v>
      </c>
      <c r="G30" s="68">
        <v>1256279.8304000001</v>
      </c>
      <c r="H30" s="69">
        <v>-18.306058844133101</v>
      </c>
      <c r="I30" s="68">
        <v>139445.8389</v>
      </c>
      <c r="J30" s="69">
        <v>13.587179844411899</v>
      </c>
      <c r="K30" s="68">
        <v>237576.7537</v>
      </c>
      <c r="L30" s="69">
        <v>18.911133328022601</v>
      </c>
      <c r="M30" s="69">
        <v>-0.41304931257674599</v>
      </c>
      <c r="N30" s="68">
        <v>15846415.4746</v>
      </c>
      <c r="O30" s="68">
        <v>278531010.88779998</v>
      </c>
      <c r="P30" s="68">
        <v>70563</v>
      </c>
      <c r="Q30" s="68">
        <v>68137</v>
      </c>
      <c r="R30" s="69">
        <v>3.5604737514126001</v>
      </c>
      <c r="S30" s="68">
        <v>14.544513490072699</v>
      </c>
      <c r="T30" s="68">
        <v>14.4706474881489</v>
      </c>
      <c r="U30" s="70">
        <v>0.50786162063270301</v>
      </c>
      <c r="V30" s="37"/>
      <c r="W30" s="37"/>
    </row>
    <row r="31" spans="1:23" ht="12" thickBot="1" x14ac:dyDescent="0.2">
      <c r="A31" s="51"/>
      <c r="B31" s="53" t="s">
        <v>29</v>
      </c>
      <c r="C31" s="54"/>
      <c r="D31" s="68">
        <v>830183.28350000002</v>
      </c>
      <c r="E31" s="68">
        <v>870309</v>
      </c>
      <c r="F31" s="69">
        <v>95.389486205474199</v>
      </c>
      <c r="G31" s="68">
        <v>726758.14919999999</v>
      </c>
      <c r="H31" s="69">
        <v>14.2310250547377</v>
      </c>
      <c r="I31" s="68">
        <v>22971.5713</v>
      </c>
      <c r="J31" s="69">
        <v>2.7670481635276101</v>
      </c>
      <c r="K31" s="68">
        <v>38126.921199999997</v>
      </c>
      <c r="L31" s="69">
        <v>5.2461635610098503</v>
      </c>
      <c r="M31" s="69">
        <v>-0.39749734368795597</v>
      </c>
      <c r="N31" s="68">
        <v>11404765.3632</v>
      </c>
      <c r="O31" s="68">
        <v>233260031.27419999</v>
      </c>
      <c r="P31" s="68">
        <v>32210</v>
      </c>
      <c r="Q31" s="68">
        <v>31035</v>
      </c>
      <c r="R31" s="69">
        <v>3.78604801031095</v>
      </c>
      <c r="S31" s="68">
        <v>25.7740851754114</v>
      </c>
      <c r="T31" s="68">
        <v>24.838416384726901</v>
      </c>
      <c r="U31" s="70">
        <v>3.6302696461059201</v>
      </c>
      <c r="V31" s="37"/>
      <c r="W31" s="37"/>
    </row>
    <row r="32" spans="1:23" ht="12" thickBot="1" x14ac:dyDescent="0.2">
      <c r="A32" s="51"/>
      <c r="B32" s="53" t="s">
        <v>30</v>
      </c>
      <c r="C32" s="54"/>
      <c r="D32" s="68">
        <v>132118.5931</v>
      </c>
      <c r="E32" s="68">
        <v>160797</v>
      </c>
      <c r="F32" s="69">
        <v>82.164837092731801</v>
      </c>
      <c r="G32" s="68">
        <v>135841.98850000001</v>
      </c>
      <c r="H32" s="69">
        <v>-2.7409753354722199</v>
      </c>
      <c r="I32" s="68">
        <v>36222.3914</v>
      </c>
      <c r="J32" s="69">
        <v>27.416573663166002</v>
      </c>
      <c r="K32" s="68">
        <v>34206.685299999997</v>
      </c>
      <c r="L32" s="69">
        <v>25.181231280341599</v>
      </c>
      <c r="M32" s="69">
        <v>5.8927255953678002E-2</v>
      </c>
      <c r="N32" s="68">
        <v>1732799.9990000001</v>
      </c>
      <c r="O32" s="68">
        <v>35795319.140199997</v>
      </c>
      <c r="P32" s="68">
        <v>27401</v>
      </c>
      <c r="Q32" s="68">
        <v>27319</v>
      </c>
      <c r="R32" s="69">
        <v>0.300157399612</v>
      </c>
      <c r="S32" s="68">
        <v>4.8216704901281</v>
      </c>
      <c r="T32" s="68">
        <v>4.8524785716900301</v>
      </c>
      <c r="U32" s="70">
        <v>-0.638950372594144</v>
      </c>
      <c r="V32" s="37"/>
      <c r="W32" s="37"/>
    </row>
    <row r="33" spans="1:23" ht="12" thickBot="1" x14ac:dyDescent="0.2">
      <c r="A33" s="51"/>
      <c r="B33" s="53" t="s">
        <v>31</v>
      </c>
      <c r="C33" s="54"/>
      <c r="D33" s="71"/>
      <c r="E33" s="71"/>
      <c r="F33" s="71"/>
      <c r="G33" s="68">
        <v>207.11580000000001</v>
      </c>
      <c r="H33" s="71"/>
      <c r="I33" s="71"/>
      <c r="J33" s="71"/>
      <c r="K33" s="68">
        <v>45.1496</v>
      </c>
      <c r="L33" s="69">
        <v>21.799206048017599</v>
      </c>
      <c r="M33" s="71"/>
      <c r="N33" s="68">
        <v>2.4336000000000002</v>
      </c>
      <c r="O33" s="68">
        <v>4864.2734</v>
      </c>
      <c r="P33" s="71"/>
      <c r="Q33" s="71"/>
      <c r="R33" s="71"/>
      <c r="S33" s="71"/>
      <c r="T33" s="71"/>
      <c r="U33" s="72"/>
      <c r="V33" s="37"/>
      <c r="W33" s="37"/>
    </row>
    <row r="34" spans="1:23" ht="12" thickBot="1" x14ac:dyDescent="0.2">
      <c r="A34" s="51"/>
      <c r="B34" s="53" t="s">
        <v>36</v>
      </c>
      <c r="C34" s="54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1"/>
      <c r="B35" s="53" t="s">
        <v>32</v>
      </c>
      <c r="C35" s="54"/>
      <c r="D35" s="68">
        <v>173936.4852</v>
      </c>
      <c r="E35" s="68">
        <v>132465</v>
      </c>
      <c r="F35" s="69">
        <v>131.30750401993001</v>
      </c>
      <c r="G35" s="68">
        <v>135532.50210000001</v>
      </c>
      <c r="H35" s="69">
        <v>28.335626144985</v>
      </c>
      <c r="I35" s="68">
        <v>18747.676500000001</v>
      </c>
      <c r="J35" s="69">
        <v>10.7784611597981</v>
      </c>
      <c r="K35" s="68">
        <v>20869.700499999999</v>
      </c>
      <c r="L35" s="69">
        <v>15.3982994312329</v>
      </c>
      <c r="M35" s="69">
        <v>-0.10167965754947</v>
      </c>
      <c r="N35" s="68">
        <v>2100904.0888</v>
      </c>
      <c r="O35" s="68">
        <v>38131786.239200003</v>
      </c>
      <c r="P35" s="68">
        <v>12575</v>
      </c>
      <c r="Q35" s="68">
        <v>12540</v>
      </c>
      <c r="R35" s="69">
        <v>0.27910685805423402</v>
      </c>
      <c r="S35" s="68">
        <v>13.8319272524851</v>
      </c>
      <c r="T35" s="68">
        <v>12.7623733173844</v>
      </c>
      <c r="U35" s="70">
        <v>7.7325011589296899</v>
      </c>
      <c r="V35" s="37"/>
      <c r="W35" s="37"/>
    </row>
    <row r="36" spans="1:23" ht="12" customHeight="1" thickBot="1" x14ac:dyDescent="0.2">
      <c r="A36" s="51"/>
      <c r="B36" s="53" t="s">
        <v>37</v>
      </c>
      <c r="C36" s="54"/>
      <c r="D36" s="71"/>
      <c r="E36" s="68">
        <v>489497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1"/>
      <c r="B37" s="53" t="s">
        <v>38</v>
      </c>
      <c r="C37" s="54"/>
      <c r="D37" s="71"/>
      <c r="E37" s="68">
        <v>439811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1"/>
      <c r="B38" s="53" t="s">
        <v>39</v>
      </c>
      <c r="C38" s="54"/>
      <c r="D38" s="71"/>
      <c r="E38" s="68">
        <v>357812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1"/>
      <c r="B39" s="53" t="s">
        <v>33</v>
      </c>
      <c r="C39" s="54"/>
      <c r="D39" s="68">
        <v>224335.0448</v>
      </c>
      <c r="E39" s="68">
        <v>406904</v>
      </c>
      <c r="F39" s="69">
        <v>55.132179777048201</v>
      </c>
      <c r="G39" s="68">
        <v>403104.29930000001</v>
      </c>
      <c r="H39" s="69">
        <v>-44.348138883767099</v>
      </c>
      <c r="I39" s="68">
        <v>12074.9625</v>
      </c>
      <c r="J39" s="69">
        <v>5.3825573756276501</v>
      </c>
      <c r="K39" s="68">
        <v>20678.562699999999</v>
      </c>
      <c r="L39" s="69">
        <v>5.1298293607656396</v>
      </c>
      <c r="M39" s="69">
        <v>-0.416063743153677</v>
      </c>
      <c r="N39" s="68">
        <v>3223616.4279</v>
      </c>
      <c r="O39" s="68">
        <v>63741635.3125</v>
      </c>
      <c r="P39" s="68">
        <v>346</v>
      </c>
      <c r="Q39" s="68">
        <v>375</v>
      </c>
      <c r="R39" s="69">
        <v>-7.7333333333333396</v>
      </c>
      <c r="S39" s="68">
        <v>648.36718150289005</v>
      </c>
      <c r="T39" s="68">
        <v>662.13447226666699</v>
      </c>
      <c r="U39" s="70">
        <v>-2.12337872066017</v>
      </c>
      <c r="V39" s="37"/>
      <c r="W39" s="37"/>
    </row>
    <row r="40" spans="1:23" ht="12" thickBot="1" x14ac:dyDescent="0.2">
      <c r="A40" s="51"/>
      <c r="B40" s="53" t="s">
        <v>34</v>
      </c>
      <c r="C40" s="54"/>
      <c r="D40" s="68">
        <v>324710.09450000001</v>
      </c>
      <c r="E40" s="68">
        <v>298280</v>
      </c>
      <c r="F40" s="69">
        <v>108.86083361271299</v>
      </c>
      <c r="G40" s="68">
        <v>366356.4449</v>
      </c>
      <c r="H40" s="69">
        <v>-11.367713323937201</v>
      </c>
      <c r="I40" s="68">
        <v>16194.133900000001</v>
      </c>
      <c r="J40" s="69">
        <v>4.9872591503311003</v>
      </c>
      <c r="K40" s="68">
        <v>22610.99</v>
      </c>
      <c r="L40" s="69">
        <v>6.1718553924093902</v>
      </c>
      <c r="M40" s="69">
        <v>-0.283793681745028</v>
      </c>
      <c r="N40" s="68">
        <v>5806814.9019999998</v>
      </c>
      <c r="O40" s="68">
        <v>126707210.37109999</v>
      </c>
      <c r="P40" s="68">
        <v>1667</v>
      </c>
      <c r="Q40" s="68">
        <v>1556</v>
      </c>
      <c r="R40" s="69">
        <v>7.13367609254498</v>
      </c>
      <c r="S40" s="68">
        <v>194.78709928014399</v>
      </c>
      <c r="T40" s="68">
        <v>187.372526799486</v>
      </c>
      <c r="U40" s="70">
        <v>3.8065007939742599</v>
      </c>
      <c r="V40" s="37"/>
      <c r="W40" s="37"/>
    </row>
    <row r="41" spans="1:23" ht="12" thickBot="1" x14ac:dyDescent="0.2">
      <c r="A41" s="51"/>
      <c r="B41" s="53" t="s">
        <v>40</v>
      </c>
      <c r="C41" s="54"/>
      <c r="D41" s="71"/>
      <c r="E41" s="68">
        <v>154203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1"/>
      <c r="B42" s="53" t="s">
        <v>41</v>
      </c>
      <c r="C42" s="54"/>
      <c r="D42" s="71"/>
      <c r="E42" s="68">
        <v>74980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1"/>
      <c r="B43" s="53" t="s">
        <v>71</v>
      </c>
      <c r="C43" s="54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2"/>
      <c r="B44" s="53" t="s">
        <v>35</v>
      </c>
      <c r="C44" s="54"/>
      <c r="D44" s="73">
        <v>9133.2225999999991</v>
      </c>
      <c r="E44" s="73">
        <v>0</v>
      </c>
      <c r="F44" s="74"/>
      <c r="G44" s="73">
        <v>50171.538099999998</v>
      </c>
      <c r="H44" s="75">
        <v>-81.796008362757405</v>
      </c>
      <c r="I44" s="73">
        <v>1130.2438999999999</v>
      </c>
      <c r="J44" s="75">
        <v>12.3750832482721</v>
      </c>
      <c r="K44" s="73">
        <v>5274.7692999999999</v>
      </c>
      <c r="L44" s="75">
        <v>10.513469388733</v>
      </c>
      <c r="M44" s="75">
        <v>-0.78572638238415504</v>
      </c>
      <c r="N44" s="73">
        <v>363503.79590000003</v>
      </c>
      <c r="O44" s="73">
        <v>7906907.9875999996</v>
      </c>
      <c r="P44" s="73">
        <v>33</v>
      </c>
      <c r="Q44" s="73">
        <v>28</v>
      </c>
      <c r="R44" s="75">
        <v>17.8571428571429</v>
      </c>
      <c r="S44" s="73">
        <v>276.76432121212099</v>
      </c>
      <c r="T44" s="73">
        <v>757.72126071428602</v>
      </c>
      <c r="U44" s="76">
        <v>-173.778519353853</v>
      </c>
      <c r="V44" s="37"/>
      <c r="W44" s="37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37:C37"/>
    <mergeCell ref="B38:C38"/>
    <mergeCell ref="B39:C39"/>
    <mergeCell ref="B40:C40"/>
    <mergeCell ref="B41:C41"/>
    <mergeCell ref="B42:C42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52108</v>
      </c>
      <c r="D2" s="32">
        <v>545269.13798888901</v>
      </c>
      <c r="E2" s="32">
        <v>407361.14847179502</v>
      </c>
      <c r="F2" s="32">
        <v>137907.98951709401</v>
      </c>
      <c r="G2" s="32">
        <v>407361.14847179502</v>
      </c>
      <c r="H2" s="32">
        <v>0.25291728416124698</v>
      </c>
    </row>
    <row r="3" spans="1:8" ht="14.25" x14ac:dyDescent="0.2">
      <c r="A3" s="32">
        <v>2</v>
      </c>
      <c r="B3" s="33">
        <v>13</v>
      </c>
      <c r="C3" s="32">
        <v>13448.18</v>
      </c>
      <c r="D3" s="32">
        <v>113622.549902731</v>
      </c>
      <c r="E3" s="32">
        <v>88696.877058467595</v>
      </c>
      <c r="F3" s="32">
        <v>24925.672844262899</v>
      </c>
      <c r="G3" s="32">
        <v>88696.877058467595</v>
      </c>
      <c r="H3" s="32">
        <v>0.21937258814910601</v>
      </c>
    </row>
    <row r="4" spans="1:8" ht="14.25" x14ac:dyDescent="0.2">
      <c r="A4" s="32">
        <v>3</v>
      </c>
      <c r="B4" s="33">
        <v>14</v>
      </c>
      <c r="C4" s="32">
        <v>133907</v>
      </c>
      <c r="D4" s="32">
        <v>141755.52872478601</v>
      </c>
      <c r="E4" s="32">
        <v>101834.63933333301</v>
      </c>
      <c r="F4" s="32">
        <v>39920.889391452998</v>
      </c>
      <c r="G4" s="32">
        <v>101834.63933333301</v>
      </c>
      <c r="H4" s="32">
        <v>0.28161786528240501</v>
      </c>
    </row>
    <row r="5" spans="1:8" ht="14.25" x14ac:dyDescent="0.2">
      <c r="A5" s="32">
        <v>4</v>
      </c>
      <c r="B5" s="33">
        <v>15</v>
      </c>
      <c r="C5" s="32">
        <v>3024</v>
      </c>
      <c r="D5" s="32">
        <v>42091.344694017098</v>
      </c>
      <c r="E5" s="32">
        <v>32441.296311965802</v>
      </c>
      <c r="F5" s="32">
        <v>9650.04838205128</v>
      </c>
      <c r="G5" s="32">
        <v>32441.296311965802</v>
      </c>
      <c r="H5" s="32">
        <v>0.22926443553187201</v>
      </c>
    </row>
    <row r="6" spans="1:8" ht="14.25" x14ac:dyDescent="0.2">
      <c r="A6" s="32">
        <v>5</v>
      </c>
      <c r="B6" s="33">
        <v>16</v>
      </c>
      <c r="C6" s="32">
        <v>2124</v>
      </c>
      <c r="D6" s="32">
        <v>133331.46743504301</v>
      </c>
      <c r="E6" s="32">
        <v>108380.604568376</v>
      </c>
      <c r="F6" s="32">
        <v>24950.862866666699</v>
      </c>
      <c r="G6" s="32">
        <v>108380.604568376</v>
      </c>
      <c r="H6" s="32">
        <v>0.18713409029884401</v>
      </c>
    </row>
    <row r="7" spans="1:8" ht="14.25" x14ac:dyDescent="0.2">
      <c r="A7" s="32">
        <v>6</v>
      </c>
      <c r="B7" s="33">
        <v>17</v>
      </c>
      <c r="C7" s="32">
        <v>17730</v>
      </c>
      <c r="D7" s="32">
        <v>251572.13412820501</v>
      </c>
      <c r="E7" s="32">
        <v>182755.837276923</v>
      </c>
      <c r="F7" s="32">
        <v>68816.296851282095</v>
      </c>
      <c r="G7" s="32">
        <v>182755.837276923</v>
      </c>
      <c r="H7" s="32">
        <v>0.273544989749191</v>
      </c>
    </row>
    <row r="8" spans="1:8" ht="14.25" x14ac:dyDescent="0.2">
      <c r="A8" s="32">
        <v>7</v>
      </c>
      <c r="B8" s="33">
        <v>18</v>
      </c>
      <c r="C8" s="32">
        <v>72741</v>
      </c>
      <c r="D8" s="32">
        <v>150266.42069230799</v>
      </c>
      <c r="E8" s="32">
        <v>150152.00373931599</v>
      </c>
      <c r="F8" s="32">
        <v>114.416952991453</v>
      </c>
      <c r="G8" s="32">
        <v>150152.00373931599</v>
      </c>
      <c r="H8" s="32">
        <v>7.6142728671057104E-4</v>
      </c>
    </row>
    <row r="9" spans="1:8" ht="14.25" x14ac:dyDescent="0.2">
      <c r="A9" s="32">
        <v>8</v>
      </c>
      <c r="B9" s="33">
        <v>19</v>
      </c>
      <c r="C9" s="32">
        <v>46917</v>
      </c>
      <c r="D9" s="32">
        <v>251167.37420683799</v>
      </c>
      <c r="E9" s="32">
        <v>373978.79396666703</v>
      </c>
      <c r="F9" s="32">
        <v>-122811.419759829</v>
      </c>
      <c r="G9" s="32">
        <v>373978.79396666703</v>
      </c>
      <c r="H9" s="32">
        <v>-0.48896247033539197</v>
      </c>
    </row>
    <row r="10" spans="1:8" ht="14.25" x14ac:dyDescent="0.2">
      <c r="A10" s="32">
        <v>9</v>
      </c>
      <c r="B10" s="33">
        <v>21</v>
      </c>
      <c r="C10" s="32">
        <v>177616</v>
      </c>
      <c r="D10" s="32">
        <v>737589.89229999995</v>
      </c>
      <c r="E10" s="32">
        <v>701121.05469999998</v>
      </c>
      <c r="F10" s="32">
        <v>36468.837599999999</v>
      </c>
      <c r="G10" s="32">
        <v>701121.05469999998</v>
      </c>
      <c r="H10" s="32">
        <v>4.9443244790517003E-2</v>
      </c>
    </row>
    <row r="11" spans="1:8" ht="14.25" x14ac:dyDescent="0.2">
      <c r="A11" s="32">
        <v>10</v>
      </c>
      <c r="B11" s="33">
        <v>22</v>
      </c>
      <c r="C11" s="32">
        <v>37431.055999999997</v>
      </c>
      <c r="D11" s="32">
        <v>494881.39394957299</v>
      </c>
      <c r="E11" s="32">
        <v>523908.35388376098</v>
      </c>
      <c r="F11" s="32">
        <v>-29026.959934187998</v>
      </c>
      <c r="G11" s="32">
        <v>523908.35388376098</v>
      </c>
      <c r="H11" s="32">
        <v>-5.86543771680893E-2</v>
      </c>
    </row>
    <row r="12" spans="1:8" ht="14.25" x14ac:dyDescent="0.2">
      <c r="A12" s="32">
        <v>11</v>
      </c>
      <c r="B12" s="33">
        <v>23</v>
      </c>
      <c r="C12" s="32">
        <v>251846.21</v>
      </c>
      <c r="D12" s="32">
        <v>1871201.0735504299</v>
      </c>
      <c r="E12" s="32">
        <v>1583827.1377940199</v>
      </c>
      <c r="F12" s="32">
        <v>287373.93575641001</v>
      </c>
      <c r="G12" s="32">
        <v>1583827.1377940199</v>
      </c>
      <c r="H12" s="32">
        <v>0.15357726105358899</v>
      </c>
    </row>
    <row r="13" spans="1:8" ht="14.25" x14ac:dyDescent="0.2">
      <c r="A13" s="32">
        <v>12</v>
      </c>
      <c r="B13" s="33">
        <v>24</v>
      </c>
      <c r="C13" s="32">
        <v>18733.14</v>
      </c>
      <c r="D13" s="32">
        <v>733485.31552136794</v>
      </c>
      <c r="E13" s="32">
        <v>686440.234335043</v>
      </c>
      <c r="F13" s="32">
        <v>47045.081186324802</v>
      </c>
      <c r="G13" s="32">
        <v>686440.234335043</v>
      </c>
      <c r="H13" s="32">
        <v>6.4139090709518495E-2</v>
      </c>
    </row>
    <row r="14" spans="1:8" ht="14.25" x14ac:dyDescent="0.2">
      <c r="A14" s="32">
        <v>13</v>
      </c>
      <c r="B14" s="33">
        <v>25</v>
      </c>
      <c r="C14" s="32">
        <v>81239</v>
      </c>
      <c r="D14" s="32">
        <v>871054.90769999998</v>
      </c>
      <c r="E14" s="32">
        <v>797031.21810000006</v>
      </c>
      <c r="F14" s="32">
        <v>74023.689599999998</v>
      </c>
      <c r="G14" s="32">
        <v>797031.21810000006</v>
      </c>
      <c r="H14" s="32">
        <v>8.4981657236118197E-2</v>
      </c>
    </row>
    <row r="15" spans="1:8" ht="14.25" x14ac:dyDescent="0.2">
      <c r="A15" s="32">
        <v>14</v>
      </c>
      <c r="B15" s="33">
        <v>26</v>
      </c>
      <c r="C15" s="32">
        <v>69631</v>
      </c>
      <c r="D15" s="32">
        <v>384100.90816381498</v>
      </c>
      <c r="E15" s="32">
        <v>344269.49657286098</v>
      </c>
      <c r="F15" s="32">
        <v>39831.411590953801</v>
      </c>
      <c r="G15" s="32">
        <v>344269.49657286098</v>
      </c>
      <c r="H15" s="32">
        <v>0.10370038379072501</v>
      </c>
    </row>
    <row r="16" spans="1:8" ht="14.25" x14ac:dyDescent="0.2">
      <c r="A16" s="32">
        <v>15</v>
      </c>
      <c r="B16" s="33">
        <v>27</v>
      </c>
      <c r="C16" s="32">
        <v>173485.935</v>
      </c>
      <c r="D16" s="32">
        <v>1132979.0429</v>
      </c>
      <c r="E16" s="32">
        <v>1013138.5568</v>
      </c>
      <c r="F16" s="32">
        <v>119840.48609999999</v>
      </c>
      <c r="G16" s="32">
        <v>1013138.5568</v>
      </c>
      <c r="H16" s="32">
        <v>0.105774671518419</v>
      </c>
    </row>
    <row r="17" spans="1:8" ht="14.25" x14ac:dyDescent="0.2">
      <c r="A17" s="32">
        <v>16</v>
      </c>
      <c r="B17" s="33">
        <v>29</v>
      </c>
      <c r="C17" s="32">
        <v>182352</v>
      </c>
      <c r="D17" s="32">
        <v>2293719.9880341901</v>
      </c>
      <c r="E17" s="32">
        <v>2105446.4393470101</v>
      </c>
      <c r="F17" s="32">
        <v>188273.54868717899</v>
      </c>
      <c r="G17" s="32">
        <v>2105446.4393470101</v>
      </c>
      <c r="H17" s="32">
        <v>8.2082185126937698E-2</v>
      </c>
    </row>
    <row r="18" spans="1:8" ht="14.25" x14ac:dyDescent="0.2">
      <c r="A18" s="32">
        <v>17</v>
      </c>
      <c r="B18" s="33">
        <v>31</v>
      </c>
      <c r="C18" s="32">
        <v>33091.472000000002</v>
      </c>
      <c r="D18" s="32">
        <v>268519.97751415201</v>
      </c>
      <c r="E18" s="32">
        <v>215438.99368387999</v>
      </c>
      <c r="F18" s="32">
        <v>53080.983830272002</v>
      </c>
      <c r="G18" s="32">
        <v>215438.99368387999</v>
      </c>
      <c r="H18" s="32">
        <v>0.19767983120538801</v>
      </c>
    </row>
    <row r="19" spans="1:8" ht="14.25" x14ac:dyDescent="0.2">
      <c r="A19" s="32">
        <v>18</v>
      </c>
      <c r="B19" s="33">
        <v>32</v>
      </c>
      <c r="C19" s="32">
        <v>15133.998</v>
      </c>
      <c r="D19" s="32">
        <v>242956.017035686</v>
      </c>
      <c r="E19" s="32">
        <v>222285.253682023</v>
      </c>
      <c r="F19" s="32">
        <v>20670.763353662602</v>
      </c>
      <c r="G19" s="32">
        <v>222285.253682023</v>
      </c>
      <c r="H19" s="32">
        <v>8.5080269284405097E-2</v>
      </c>
    </row>
    <row r="20" spans="1:8" ht="14.25" x14ac:dyDescent="0.2">
      <c r="A20" s="32">
        <v>19</v>
      </c>
      <c r="B20" s="33">
        <v>33</v>
      </c>
      <c r="C20" s="32">
        <v>51488.091</v>
      </c>
      <c r="D20" s="32">
        <v>530311.45951199601</v>
      </c>
      <c r="E20" s="32">
        <v>427262.98075146001</v>
      </c>
      <c r="F20" s="32">
        <v>103048.478760536</v>
      </c>
      <c r="G20" s="32">
        <v>427262.98075146001</v>
      </c>
      <c r="H20" s="32">
        <v>0.19431689983724501</v>
      </c>
    </row>
    <row r="21" spans="1:8" ht="14.25" x14ac:dyDescent="0.2">
      <c r="A21" s="32">
        <v>20</v>
      </c>
      <c r="B21" s="33">
        <v>34</v>
      </c>
      <c r="C21" s="32">
        <v>57301.756000000001</v>
      </c>
      <c r="D21" s="32">
        <v>312174.91160874401</v>
      </c>
      <c r="E21" s="32">
        <v>208505.08810414001</v>
      </c>
      <c r="F21" s="32">
        <v>103669.82350460401</v>
      </c>
      <c r="G21" s="32">
        <v>208505.08810414001</v>
      </c>
      <c r="H21" s="32">
        <v>0.33208890160441801</v>
      </c>
    </row>
    <row r="22" spans="1:8" ht="14.25" x14ac:dyDescent="0.2">
      <c r="A22" s="32">
        <v>21</v>
      </c>
      <c r="B22" s="33">
        <v>35</v>
      </c>
      <c r="C22" s="32">
        <v>37203.771000000001</v>
      </c>
      <c r="D22" s="32">
        <v>880426.14940531005</v>
      </c>
      <c r="E22" s="32">
        <v>832754.47674159298</v>
      </c>
      <c r="F22" s="32">
        <v>47671.672663716803</v>
      </c>
      <c r="G22" s="32">
        <v>832754.47674159298</v>
      </c>
      <c r="H22" s="32">
        <v>5.4146134455362302E-2</v>
      </c>
    </row>
    <row r="23" spans="1:8" ht="14.25" x14ac:dyDescent="0.2">
      <c r="A23" s="32">
        <v>22</v>
      </c>
      <c r="B23" s="33">
        <v>36</v>
      </c>
      <c r="C23" s="32">
        <v>139785.717</v>
      </c>
      <c r="D23" s="32">
        <v>591708.36651946895</v>
      </c>
      <c r="E23" s="32">
        <v>501005.29613560799</v>
      </c>
      <c r="F23" s="32">
        <v>90703.070383861195</v>
      </c>
      <c r="G23" s="32">
        <v>501005.29613560799</v>
      </c>
      <c r="H23" s="32">
        <v>0.153290160349417</v>
      </c>
    </row>
    <row r="24" spans="1:8" ht="14.25" x14ac:dyDescent="0.2">
      <c r="A24" s="32">
        <v>23</v>
      </c>
      <c r="B24" s="33">
        <v>37</v>
      </c>
      <c r="C24" s="32">
        <v>120668.38</v>
      </c>
      <c r="D24" s="32">
        <v>1026304.5077177</v>
      </c>
      <c r="E24" s="32">
        <v>886858.69801649801</v>
      </c>
      <c r="F24" s="32">
        <v>139445.80970120101</v>
      </c>
      <c r="G24" s="32">
        <v>886858.69801649801</v>
      </c>
      <c r="H24" s="32">
        <v>0.13587176968685599</v>
      </c>
    </row>
    <row r="25" spans="1:8" ht="14.25" x14ac:dyDescent="0.2">
      <c r="A25" s="32">
        <v>24</v>
      </c>
      <c r="B25" s="33">
        <v>38</v>
      </c>
      <c r="C25" s="32">
        <v>173496.05499999999</v>
      </c>
      <c r="D25" s="32">
        <v>830183.29510265496</v>
      </c>
      <c r="E25" s="32">
        <v>807211.67341238901</v>
      </c>
      <c r="F25" s="32">
        <v>22971.6216902655</v>
      </c>
      <c r="G25" s="32">
        <v>807211.67341238901</v>
      </c>
      <c r="H25" s="32">
        <v>2.7670541946312001E-2</v>
      </c>
    </row>
    <row r="26" spans="1:8" ht="14.25" x14ac:dyDescent="0.2">
      <c r="A26" s="32">
        <v>25</v>
      </c>
      <c r="B26" s="33">
        <v>39</v>
      </c>
      <c r="C26" s="32">
        <v>94517.857000000004</v>
      </c>
      <c r="D26" s="32">
        <v>132118.57513783401</v>
      </c>
      <c r="E26" s="32">
        <v>95896.194040799295</v>
      </c>
      <c r="F26" s="32">
        <v>36222.381097034398</v>
      </c>
      <c r="G26" s="32">
        <v>95896.194040799295</v>
      </c>
      <c r="H26" s="32">
        <v>0.27416569592311402</v>
      </c>
    </row>
    <row r="27" spans="1:8" ht="14.25" x14ac:dyDescent="0.2">
      <c r="A27" s="32">
        <v>26</v>
      </c>
      <c r="B27" s="33">
        <v>42</v>
      </c>
      <c r="C27" s="32">
        <v>9462.7009999999991</v>
      </c>
      <c r="D27" s="32">
        <v>173936.4852</v>
      </c>
      <c r="E27" s="32">
        <v>155188.80679999999</v>
      </c>
      <c r="F27" s="32">
        <v>18747.678400000001</v>
      </c>
      <c r="G27" s="32">
        <v>155188.80679999999</v>
      </c>
      <c r="H27" s="32">
        <v>0.107784622521509</v>
      </c>
    </row>
    <row r="28" spans="1:8" ht="14.25" x14ac:dyDescent="0.2">
      <c r="A28" s="32">
        <v>27</v>
      </c>
      <c r="B28" s="33">
        <v>75</v>
      </c>
      <c r="C28" s="32">
        <v>352</v>
      </c>
      <c r="D28" s="32">
        <v>224335.04273504301</v>
      </c>
      <c r="E28" s="32">
        <v>212260.08119658101</v>
      </c>
      <c r="F28" s="32">
        <v>12074.961538461501</v>
      </c>
      <c r="G28" s="32">
        <v>212260.08119658101</v>
      </c>
      <c r="H28" s="32">
        <v>5.38255699655582E-2</v>
      </c>
    </row>
    <row r="29" spans="1:8" ht="14.25" x14ac:dyDescent="0.2">
      <c r="A29" s="32">
        <v>28</v>
      </c>
      <c r="B29" s="33">
        <v>76</v>
      </c>
      <c r="C29" s="32">
        <v>1735</v>
      </c>
      <c r="D29" s="32">
        <v>324710.09093931603</v>
      </c>
      <c r="E29" s="32">
        <v>308515.96040598297</v>
      </c>
      <c r="F29" s="32">
        <v>16194.1305333333</v>
      </c>
      <c r="G29" s="32">
        <v>308515.96040598297</v>
      </c>
      <c r="H29" s="32">
        <v>4.98725816819773E-2</v>
      </c>
    </row>
    <row r="30" spans="1:8" ht="14.25" x14ac:dyDescent="0.2">
      <c r="A30" s="32">
        <v>29</v>
      </c>
      <c r="B30" s="33">
        <v>99</v>
      </c>
      <c r="C30" s="32">
        <v>35</v>
      </c>
      <c r="D30" s="32">
        <v>9133.2225247711995</v>
      </c>
      <c r="E30" s="32">
        <v>8002.9783677482801</v>
      </c>
      <c r="F30" s="32">
        <v>1130.24415702292</v>
      </c>
      <c r="G30" s="32">
        <v>8002.9783677482801</v>
      </c>
      <c r="H30" s="32">
        <v>0.123750861643572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2014-08-13T23:52:16Z</dcterms:modified>
</cp:coreProperties>
</file>