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<sst xmlns="http://schemas.openxmlformats.org/spreadsheetml/2006/main" count="116" uniqueCount="73">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</sst>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1" sqref="I21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18541332.564599998</v>
      </c>
      <c r="F3" s="25">
        <f>RA!I7</f>
        <v>1244219.7712999999</v>
      </c>
      <c r="G3" s="16">
        <f>E3-F3</f>
        <v>17297112.793299999</v>
      </c>
      <c r="H3" s="27">
        <f>RA!J7</f>
        <v>6.7105196833345397</v>
      </c>
      <c r="I3" s="20">
        <f>SUM(I4:I40)</f>
        <v>18541337.203091055</v>
      </c>
      <c r="J3" s="21">
        <f>SUM(J4:J40)</f>
        <v>17297112.502470508</v>
      </c>
      <c r="K3" s="22">
        <f>E3-I3</f>
        <v>-4.6384910568594933</v>
      </c>
      <c r="L3" s="22">
        <f>G3-J3</f>
        <v>0.29082949087023735</v>
      </c>
    </row>
    <row r="4" spans="1:13" x14ac:dyDescent="0.15">
      <c r="A4" s="41">
        <f>RA!A8</f>
        <v>41866</v>
      </c>
      <c r="B4" s="12">
        <v>12</v>
      </c>
      <c r="C4" s="38" t="s">
        <v>6</v>
      </c>
      <c r="D4" s="38"/>
      <c r="E4" s="15">
        <f>VLOOKUP(C4,RA!B8:D39,3,0)</f>
        <v>677173.83730000001</v>
      </c>
      <c r="F4" s="25">
        <f>VLOOKUP(C4,RA!B8:I43,8,0)</f>
        <v>122688.63250000001</v>
      </c>
      <c r="G4" s="16">
        <f t="shared" ref="G4:G40" si="0">E4-F4</f>
        <v>554485.20479999995</v>
      </c>
      <c r="H4" s="27">
        <f>RA!J8</f>
        <v>18.1177455096581</v>
      </c>
      <c r="I4" s="20">
        <f>VLOOKUP(B4,RMS!B:D,3,FALSE)</f>
        <v>677174.34653418802</v>
      </c>
      <c r="J4" s="21">
        <f>VLOOKUP(B4,RMS!B:E,4,FALSE)</f>
        <v>554485.21482307697</v>
      </c>
      <c r="K4" s="22">
        <f t="shared" ref="K4:K40" si="1">E4-I4</f>
        <v>-0.50923418800812215</v>
      </c>
      <c r="L4" s="22">
        <f t="shared" ref="L4:L40" si="2">G4-J4</f>
        <v>-1.0023077018558979E-2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117705.54</v>
      </c>
      <c r="F5" s="25">
        <f>VLOOKUP(C5,RA!B9:I44,8,0)</f>
        <v>25611.940500000001</v>
      </c>
      <c r="G5" s="16">
        <f t="shared" si="0"/>
        <v>92093.599499999997</v>
      </c>
      <c r="H5" s="27">
        <f>RA!J9</f>
        <v>21.7593330781202</v>
      </c>
      <c r="I5" s="20">
        <f>VLOOKUP(B5,RMS!B:D,3,FALSE)</f>
        <v>117705.588774888</v>
      </c>
      <c r="J5" s="21">
        <f>VLOOKUP(B5,RMS!B:E,4,FALSE)</f>
        <v>92093.608171061205</v>
      </c>
      <c r="K5" s="22">
        <f t="shared" si="1"/>
        <v>-4.8774888011394069E-2</v>
      </c>
      <c r="L5" s="22">
        <f t="shared" si="2"/>
        <v>-8.6710612085880712E-3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148116.4087</v>
      </c>
      <c r="F6" s="25">
        <f>VLOOKUP(C6,RA!B10:I45,8,0)</f>
        <v>40338.728499999997</v>
      </c>
      <c r="G6" s="16">
        <f t="shared" si="0"/>
        <v>107777.6802</v>
      </c>
      <c r="H6" s="27">
        <f>RA!J10</f>
        <v>27.234476486466399</v>
      </c>
      <c r="I6" s="20">
        <f>VLOOKUP(B6,RMS!B:D,3,FALSE)</f>
        <v>148118.65411794899</v>
      </c>
      <c r="J6" s="21">
        <f>VLOOKUP(B6,RMS!B:E,4,FALSE)</f>
        <v>107777.680189744</v>
      </c>
      <c r="K6" s="22">
        <f t="shared" si="1"/>
        <v>-2.2454179489868693</v>
      </c>
      <c r="L6" s="22">
        <f t="shared" si="2"/>
        <v>1.0256000678054988E-5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45008.267099999997</v>
      </c>
      <c r="F7" s="25">
        <f>VLOOKUP(C7,RA!B11:I46,8,0)</f>
        <v>10334.7251</v>
      </c>
      <c r="G7" s="16">
        <f t="shared" si="0"/>
        <v>34673.542000000001</v>
      </c>
      <c r="H7" s="27">
        <f>RA!J11</f>
        <v>22.961837382092899</v>
      </c>
      <c r="I7" s="20">
        <f>VLOOKUP(B7,RMS!B:D,3,FALSE)</f>
        <v>45008.294000854701</v>
      </c>
      <c r="J7" s="21">
        <f>VLOOKUP(B7,RMS!B:E,4,FALSE)</f>
        <v>34673.542128205103</v>
      </c>
      <c r="K7" s="22">
        <f t="shared" si="1"/>
        <v>-2.6900854703853838E-2</v>
      </c>
      <c r="L7" s="22">
        <f t="shared" si="2"/>
        <v>-1.2820510164601728E-4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171015.93770000001</v>
      </c>
      <c r="F8" s="25">
        <f>VLOOKUP(C8,RA!B12:I47,8,0)</f>
        <v>18221.358199999999</v>
      </c>
      <c r="G8" s="16">
        <f t="shared" si="0"/>
        <v>152794.57950000002</v>
      </c>
      <c r="H8" s="27">
        <f>RA!J12</f>
        <v>10.6547719733375</v>
      </c>
      <c r="I8" s="20">
        <f>VLOOKUP(B8,RMS!B:D,3,FALSE)</f>
        <v>171015.92805982899</v>
      </c>
      <c r="J8" s="21">
        <f>VLOOKUP(B8,RMS!B:E,4,FALSE)</f>
        <v>152794.58003846201</v>
      </c>
      <c r="K8" s="22">
        <f t="shared" si="1"/>
        <v>9.6401710179634392E-3</v>
      </c>
      <c r="L8" s="22">
        <f t="shared" si="2"/>
        <v>-5.3846198716200888E-4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282004.67</v>
      </c>
      <c r="F9" s="25">
        <f>VLOOKUP(C9,RA!B13:I48,8,0)</f>
        <v>64410.428399999997</v>
      </c>
      <c r="G9" s="16">
        <f t="shared" si="0"/>
        <v>217594.24159999998</v>
      </c>
      <c r="H9" s="27">
        <f>RA!J13</f>
        <v>22.840199206630199</v>
      </c>
      <c r="I9" s="20">
        <f>VLOOKUP(B9,RMS!B:D,3,FALSE)</f>
        <v>282004.87876410299</v>
      </c>
      <c r="J9" s="21">
        <f>VLOOKUP(B9,RMS!B:E,4,FALSE)</f>
        <v>217594.24120341899</v>
      </c>
      <c r="K9" s="22">
        <f t="shared" si="1"/>
        <v>-0.20876410300843418</v>
      </c>
      <c r="L9" s="22">
        <f t="shared" si="2"/>
        <v>3.9658098830841482E-4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166817.5226</v>
      </c>
      <c r="F10" s="25">
        <f>VLOOKUP(C10,RA!B14:I49,8,0)</f>
        <v>9564.0894000000008</v>
      </c>
      <c r="G10" s="16">
        <f t="shared" si="0"/>
        <v>157253.4332</v>
      </c>
      <c r="H10" s="27">
        <f>RA!J14</f>
        <v>5.7332642584154998</v>
      </c>
      <c r="I10" s="20">
        <f>VLOOKUP(B10,RMS!B:D,3,FALSE)</f>
        <v>166817.533063248</v>
      </c>
      <c r="J10" s="21">
        <f>VLOOKUP(B10,RMS!B:E,4,FALSE)</f>
        <v>157253.43424444401</v>
      </c>
      <c r="K10" s="22">
        <f t="shared" si="1"/>
        <v>-1.0463248006999493E-2</v>
      </c>
      <c r="L10" s="22">
        <f t="shared" si="2"/>
        <v>-1.0444440122228116E-3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180650.77129999999</v>
      </c>
      <c r="F11" s="25">
        <f>VLOOKUP(C11,RA!B15:I50,8,0)</f>
        <v>-42210.400199999996</v>
      </c>
      <c r="G11" s="16">
        <f t="shared" si="0"/>
        <v>222861.1715</v>
      </c>
      <c r="H11" s="27">
        <f>RA!J15</f>
        <v>-23.365745906450002</v>
      </c>
      <c r="I11" s="20">
        <f>VLOOKUP(B11,RMS!B:D,3,FALSE)</f>
        <v>180650.876708547</v>
      </c>
      <c r="J11" s="21">
        <f>VLOOKUP(B11,RMS!B:E,4,FALSE)</f>
        <v>222861.17378119699</v>
      </c>
      <c r="K11" s="22">
        <f t="shared" si="1"/>
        <v>-0.10540854700957425</v>
      </c>
      <c r="L11" s="22">
        <f t="shared" si="2"/>
        <v>-2.2811969975009561E-3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917109.19550000003</v>
      </c>
      <c r="F12" s="25">
        <f>VLOOKUP(C12,RA!B16:I51,8,0)</f>
        <v>1349.625</v>
      </c>
      <c r="G12" s="16">
        <f t="shared" si="0"/>
        <v>915759.57050000003</v>
      </c>
      <c r="H12" s="27">
        <f>RA!J16</f>
        <v>0.147160775033359</v>
      </c>
      <c r="I12" s="20">
        <f>VLOOKUP(B12,RMS!B:D,3,FALSE)</f>
        <v>917109.02009999997</v>
      </c>
      <c r="J12" s="21">
        <f>VLOOKUP(B12,RMS!B:E,4,FALSE)</f>
        <v>915759.57050000003</v>
      </c>
      <c r="K12" s="22">
        <f t="shared" si="1"/>
        <v>0.17540000006556511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807356.44140000001</v>
      </c>
      <c r="F13" s="25">
        <f>VLOOKUP(C13,RA!B17:I52,8,0)</f>
        <v>3777.5626000000002</v>
      </c>
      <c r="G13" s="16">
        <f t="shared" si="0"/>
        <v>803578.87880000006</v>
      </c>
      <c r="H13" s="27">
        <f>RA!J17</f>
        <v>0.467892792612084</v>
      </c>
      <c r="I13" s="20">
        <f>VLOOKUP(B13,RMS!B:D,3,FALSE)</f>
        <v>807356.51266923104</v>
      </c>
      <c r="J13" s="21">
        <f>VLOOKUP(B13,RMS!B:E,4,FALSE)</f>
        <v>803578.88068119704</v>
      </c>
      <c r="K13" s="22">
        <f t="shared" si="1"/>
        <v>-7.126923103351146E-2</v>
      </c>
      <c r="L13" s="22">
        <f t="shared" si="2"/>
        <v>-1.8811969785019755E-3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1920911.591</v>
      </c>
      <c r="F14" s="25">
        <f>VLOOKUP(C14,RA!B18:I53,8,0)</f>
        <v>295716.85759999999</v>
      </c>
      <c r="G14" s="16">
        <f t="shared" si="0"/>
        <v>1625194.7334</v>
      </c>
      <c r="H14" s="27">
        <f>RA!J18</f>
        <v>15.3946105060491</v>
      </c>
      <c r="I14" s="20">
        <f>VLOOKUP(B14,RMS!B:D,3,FALSE)</f>
        <v>1920912.1373794901</v>
      </c>
      <c r="J14" s="21">
        <f>VLOOKUP(B14,RMS!B:E,4,FALSE)</f>
        <v>1625194.7256743601</v>
      </c>
      <c r="K14" s="22">
        <f t="shared" si="1"/>
        <v>-0.54637949005700648</v>
      </c>
      <c r="L14" s="22">
        <f t="shared" si="2"/>
        <v>7.7256399672478437E-3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497309.65889999998</v>
      </c>
      <c r="F15" s="25">
        <f>VLOOKUP(C15,RA!B19:I54,8,0)</f>
        <v>47809.074099999998</v>
      </c>
      <c r="G15" s="16">
        <f t="shared" si="0"/>
        <v>449500.58479999995</v>
      </c>
      <c r="H15" s="27">
        <f>RA!J19</f>
        <v>9.6135422355859692</v>
      </c>
      <c r="I15" s="20">
        <f>VLOOKUP(B15,RMS!B:D,3,FALSE)</f>
        <v>497309.67234102602</v>
      </c>
      <c r="J15" s="21">
        <f>VLOOKUP(B15,RMS!B:E,4,FALSE)</f>
        <v>449500.58542905998</v>
      </c>
      <c r="K15" s="22">
        <f t="shared" si="1"/>
        <v>-1.3441026036161929E-2</v>
      </c>
      <c r="L15" s="22">
        <f t="shared" si="2"/>
        <v>-6.2906002858653665E-4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1002672.2358</v>
      </c>
      <c r="F16" s="25">
        <f>VLOOKUP(C16,RA!B20:I55,8,0)</f>
        <v>68145.961899999995</v>
      </c>
      <c r="G16" s="16">
        <f t="shared" si="0"/>
        <v>934526.27390000003</v>
      </c>
      <c r="H16" s="27">
        <f>RA!J20</f>
        <v>6.79643451437832</v>
      </c>
      <c r="I16" s="20">
        <f>VLOOKUP(B16,RMS!B:D,3,FALSE)</f>
        <v>1002672.1957</v>
      </c>
      <c r="J16" s="21">
        <f>VLOOKUP(B16,RMS!B:E,4,FALSE)</f>
        <v>934526.27390000003</v>
      </c>
      <c r="K16" s="22">
        <f t="shared" si="1"/>
        <v>4.0099999983794987E-2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477914.58769999997</v>
      </c>
      <c r="F17" s="25">
        <f>VLOOKUP(C17,RA!B21:I56,8,0)</f>
        <v>32406.179</v>
      </c>
      <c r="G17" s="16">
        <f t="shared" si="0"/>
        <v>445508.40869999997</v>
      </c>
      <c r="H17" s="27">
        <f>RA!J21</f>
        <v>6.7807469857652096</v>
      </c>
      <c r="I17" s="20">
        <f>VLOOKUP(B17,RMS!B:D,3,FALSE)</f>
        <v>477914.57193027798</v>
      </c>
      <c r="J17" s="21">
        <f>VLOOKUP(B17,RMS!B:E,4,FALSE)</f>
        <v>445508.40859770798</v>
      </c>
      <c r="K17" s="22">
        <f t="shared" si="1"/>
        <v>1.5769721998367459E-2</v>
      </c>
      <c r="L17" s="22">
        <f t="shared" si="2"/>
        <v>1.0229198960587382E-4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1198226.3866999999</v>
      </c>
      <c r="F18" s="25">
        <f>VLOOKUP(C18,RA!B22:I57,8,0)</f>
        <v>137661.9522</v>
      </c>
      <c r="G18" s="16">
        <f t="shared" si="0"/>
        <v>1060564.4345</v>
      </c>
      <c r="H18" s="27">
        <f>RA!J22</f>
        <v>11.4888099384233</v>
      </c>
      <c r="I18" s="20">
        <f>VLOOKUP(B18,RMS!B:D,3,FALSE)</f>
        <v>1198226.5459666699</v>
      </c>
      <c r="J18" s="21">
        <f>VLOOKUP(B18,RMS!B:E,4,FALSE)</f>
        <v>1060564.4354000001</v>
      </c>
      <c r="K18" s="22">
        <f t="shared" si="1"/>
        <v>-0.15926667000167072</v>
      </c>
      <c r="L18" s="22">
        <f t="shared" si="2"/>
        <v>-9.0000010095536709E-4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3211000.7883000001</v>
      </c>
      <c r="F19" s="25">
        <f>VLOOKUP(C19,RA!B23:I58,8,0)</f>
        <v>-106315.262</v>
      </c>
      <c r="G19" s="16">
        <f t="shared" si="0"/>
        <v>3317316.0503000002</v>
      </c>
      <c r="H19" s="27">
        <f>RA!J23</f>
        <v>-3.3109696636445398</v>
      </c>
      <c r="I19" s="20">
        <f>VLOOKUP(B19,RMS!B:D,3,FALSE)</f>
        <v>3211001.9404384601</v>
      </c>
      <c r="J19" s="21">
        <f>VLOOKUP(B19,RMS!B:E,4,FALSE)</f>
        <v>3317316.0874709398</v>
      </c>
      <c r="K19" s="22">
        <f t="shared" si="1"/>
        <v>-1.1521384599618614</v>
      </c>
      <c r="L19" s="22">
        <f t="shared" si="2"/>
        <v>-3.7170939613133669E-2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299627.15289999999</v>
      </c>
      <c r="F20" s="25">
        <f>VLOOKUP(C20,RA!B24:I59,8,0)</f>
        <v>51926.866900000001</v>
      </c>
      <c r="G20" s="16">
        <f t="shared" si="0"/>
        <v>247700.28599999999</v>
      </c>
      <c r="H20" s="27">
        <f>RA!J24</f>
        <v>17.330494381906199</v>
      </c>
      <c r="I20" s="20">
        <f>VLOOKUP(B20,RMS!B:D,3,FALSE)</f>
        <v>299627.099359549</v>
      </c>
      <c r="J20" s="21">
        <f>VLOOKUP(B20,RMS!B:E,4,FALSE)</f>
        <v>247700.27326691401</v>
      </c>
      <c r="K20" s="22">
        <f t="shared" si="1"/>
        <v>5.3540450986474752E-2</v>
      </c>
      <c r="L20" s="22">
        <f t="shared" si="2"/>
        <v>1.2733085983199999E-2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290071.38890000002</v>
      </c>
      <c r="F21" s="25">
        <f>VLOOKUP(C21,RA!B25:I60,8,0)</f>
        <v>11210.6407</v>
      </c>
      <c r="G21" s="16">
        <f t="shared" si="0"/>
        <v>278860.74820000003</v>
      </c>
      <c r="H21" s="27">
        <f>RA!J25</f>
        <v>3.8647867831821201</v>
      </c>
      <c r="I21" s="20">
        <f>VLOOKUP(B21,RMS!B:D,3,FALSE)</f>
        <v>290071.395197451</v>
      </c>
      <c r="J21" s="21">
        <f>VLOOKUP(B21,RMS!B:E,4,FALSE)</f>
        <v>278860.75380099303</v>
      </c>
      <c r="K21" s="22">
        <f t="shared" si="1"/>
        <v>-6.2974509783089161E-3</v>
      </c>
      <c r="L21" s="22">
        <f t="shared" si="2"/>
        <v>-5.6009929976426065E-3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508832.28730000003</v>
      </c>
      <c r="F22" s="25">
        <f>VLOOKUP(C22,RA!B26:I61,8,0)</f>
        <v>95470.957800000004</v>
      </c>
      <c r="G22" s="16">
        <f t="shared" si="0"/>
        <v>413361.32949999999</v>
      </c>
      <c r="H22" s="27">
        <f>RA!J26</f>
        <v>18.762755466362901</v>
      </c>
      <c r="I22" s="20">
        <f>VLOOKUP(B22,RMS!B:D,3,FALSE)</f>
        <v>508832.28580287402</v>
      </c>
      <c r="J22" s="21">
        <f>VLOOKUP(B22,RMS!B:E,4,FALSE)</f>
        <v>413361.29516768397</v>
      </c>
      <c r="K22" s="22">
        <f t="shared" si="1"/>
        <v>1.4971260097809136E-3</v>
      </c>
      <c r="L22" s="22">
        <f t="shared" si="2"/>
        <v>3.4332316019572318E-2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322151.05589999998</v>
      </c>
      <c r="F23" s="25">
        <f>VLOOKUP(C23,RA!B27:I62,8,0)</f>
        <v>108437.8239</v>
      </c>
      <c r="G23" s="16">
        <f t="shared" si="0"/>
        <v>213713.23199999996</v>
      </c>
      <c r="H23" s="27">
        <f>RA!J27</f>
        <v>33.660552065258699</v>
      </c>
      <c r="I23" s="20">
        <f>VLOOKUP(B23,RMS!B:D,3,FALSE)</f>
        <v>322151.002425535</v>
      </c>
      <c r="J23" s="21">
        <f>VLOOKUP(B23,RMS!B:E,4,FALSE)</f>
        <v>213713.244891259</v>
      </c>
      <c r="K23" s="22">
        <f t="shared" si="1"/>
        <v>5.3474464977625757E-2</v>
      </c>
      <c r="L23" s="22">
        <f t="shared" si="2"/>
        <v>-1.2891259044408798E-2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1043467.3972</v>
      </c>
      <c r="F24" s="25">
        <f>VLOOKUP(C24,RA!B28:I63,8,0)</f>
        <v>-5685.7947000000004</v>
      </c>
      <c r="G24" s="16">
        <f t="shared" si="0"/>
        <v>1049153.1919</v>
      </c>
      <c r="H24" s="27">
        <f>RA!J28</f>
        <v>-0.54489433165396906</v>
      </c>
      <c r="I24" s="20">
        <f>VLOOKUP(B24,RMS!B:D,3,FALSE)</f>
        <v>1043467.3972911499</v>
      </c>
      <c r="J24" s="21">
        <f>VLOOKUP(B24,RMS!B:E,4,FALSE)</f>
        <v>1049153.2036973501</v>
      </c>
      <c r="K24" s="22">
        <f t="shared" si="1"/>
        <v>-9.1149937361478806E-5</v>
      </c>
      <c r="L24" s="22">
        <f t="shared" si="2"/>
        <v>-1.1797350132837892E-2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779707.51599999995</v>
      </c>
      <c r="F25" s="25">
        <f>VLOOKUP(C25,RA!B29:I64,8,0)</f>
        <v>91508.818700000003</v>
      </c>
      <c r="G25" s="16">
        <f t="shared" si="0"/>
        <v>688198.69729999988</v>
      </c>
      <c r="H25" s="27">
        <f>RA!J29</f>
        <v>11.7363007053532</v>
      </c>
      <c r="I25" s="20">
        <f>VLOOKUP(B25,RMS!B:D,3,FALSE)</f>
        <v>779707.51464867301</v>
      </c>
      <c r="J25" s="21">
        <f>VLOOKUP(B25,RMS!B:E,4,FALSE)</f>
        <v>688198.594100432</v>
      </c>
      <c r="K25" s="22">
        <f t="shared" si="1"/>
        <v>1.3513269368559122E-3</v>
      </c>
      <c r="L25" s="22">
        <f t="shared" si="2"/>
        <v>0.10319956787861884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1243392.8271999999</v>
      </c>
      <c r="F26" s="25">
        <f>VLOOKUP(C26,RA!B30:I65,8,0)</f>
        <v>76880.147100000002</v>
      </c>
      <c r="G26" s="16">
        <f t="shared" si="0"/>
        <v>1166512.6801</v>
      </c>
      <c r="H26" s="27">
        <f>RA!J30</f>
        <v>6.1830939843144099</v>
      </c>
      <c r="I26" s="20">
        <f>VLOOKUP(B26,RMS!B:D,3,FALSE)</f>
        <v>1243392.8527646</v>
      </c>
      <c r="J26" s="21">
        <f>VLOOKUP(B26,RMS!B:E,4,FALSE)</f>
        <v>1166512.6776505101</v>
      </c>
      <c r="K26" s="22">
        <f t="shared" si="1"/>
        <v>-2.5564600015059114E-2</v>
      </c>
      <c r="L26" s="22">
        <f t="shared" si="2"/>
        <v>2.4494898971170187E-3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1148181.6470999999</v>
      </c>
      <c r="F27" s="25">
        <f>VLOOKUP(C27,RA!B31:I66,8,0)</f>
        <v>-5327.5663000000004</v>
      </c>
      <c r="G27" s="16">
        <f t="shared" si="0"/>
        <v>1153509.2134</v>
      </c>
      <c r="H27" s="27">
        <f>RA!J31</f>
        <v>-0.46400030112447899</v>
      </c>
      <c r="I27" s="20">
        <f>VLOOKUP(B27,RMS!B:D,3,FALSE)</f>
        <v>1148181.66693274</v>
      </c>
      <c r="J27" s="21">
        <f>VLOOKUP(B27,RMS!B:E,4,FALSE)</f>
        <v>1153508.9973194699</v>
      </c>
      <c r="K27" s="22">
        <f t="shared" si="1"/>
        <v>-1.9832740072160959E-2</v>
      </c>
      <c r="L27" s="22">
        <f t="shared" si="2"/>
        <v>0.2160805300809443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139089.272</v>
      </c>
      <c r="F28" s="25">
        <f>VLOOKUP(C28,RA!B32:I67,8,0)</f>
        <v>37847.926500000001</v>
      </c>
      <c r="G28" s="16">
        <f t="shared" si="0"/>
        <v>101241.3455</v>
      </c>
      <c r="H28" s="27">
        <f>RA!J32</f>
        <v>27.211247823628</v>
      </c>
      <c r="I28" s="20">
        <f>VLOOKUP(B28,RMS!B:D,3,FALSE)</f>
        <v>139089.11730350199</v>
      </c>
      <c r="J28" s="21">
        <f>VLOOKUP(B28,RMS!B:E,4,FALSE)</f>
        <v>101241.336810202</v>
      </c>
      <c r="K28" s="22">
        <f t="shared" si="1"/>
        <v>0.15469649800797924</v>
      </c>
      <c r="L28" s="22">
        <f t="shared" si="2"/>
        <v>8.6897979927016422E-3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-2.4336000000000002</v>
      </c>
      <c r="F29" s="25">
        <f>VLOOKUP(C29,RA!B33:I68,8,0)</f>
        <v>-0.22120000000000001</v>
      </c>
      <c r="G29" s="16">
        <f t="shared" si="0"/>
        <v>-2.2124000000000001</v>
      </c>
      <c r="H29" s="27">
        <f>RA!J33</f>
        <v>9.0894148586456307</v>
      </c>
      <c r="I29" s="20">
        <f>VLOOKUP(B29,RMS!B:D,3,FALSE)</f>
        <v>-2.4336000000000002</v>
      </c>
      <c r="J29" s="21">
        <f>VLOOKUP(B29,RMS!B:E,4,FALSE)</f>
        <v>-2.2124000000000001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188952.38810000001</v>
      </c>
      <c r="F31" s="25">
        <f>VLOOKUP(C31,RA!B35:I70,8,0)</f>
        <v>17269.513999999999</v>
      </c>
      <c r="G31" s="16">
        <f t="shared" si="0"/>
        <v>171682.87410000002</v>
      </c>
      <c r="H31" s="27">
        <f>RA!J35</f>
        <v>9.1396113982218594</v>
      </c>
      <c r="I31" s="20">
        <f>VLOOKUP(B31,RMS!B:D,3,FALSE)</f>
        <v>188952.38800000001</v>
      </c>
      <c r="J31" s="21">
        <f>VLOOKUP(B31,RMS!B:E,4,FALSE)</f>
        <v>171682.86989999999</v>
      </c>
      <c r="K31" s="22">
        <f t="shared" si="1"/>
        <v>1.0000000474974513E-4</v>
      </c>
      <c r="L31" s="22">
        <f t="shared" si="2"/>
        <v>4.2000000248663127E-3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253936.75210000001</v>
      </c>
      <c r="F35" s="25">
        <f>VLOOKUP(C35,RA!B8:I74,8,0)</f>
        <v>13023.2418</v>
      </c>
      <c r="G35" s="16">
        <f t="shared" si="0"/>
        <v>240913.51030000002</v>
      </c>
      <c r="H35" s="27">
        <f>RA!J39</f>
        <v>5.1285375954054402</v>
      </c>
      <c r="I35" s="20">
        <f>VLOOKUP(B35,RMS!B:D,3,FALSE)</f>
        <v>253936.75213760699</v>
      </c>
      <c r="J35" s="21">
        <f>VLOOKUP(B35,RMS!B:E,4,FALSE)</f>
        <v>240913.51290256399</v>
      </c>
      <c r="K35" s="22">
        <f t="shared" si="1"/>
        <v>-3.7606980185955763E-5</v>
      </c>
      <c r="L35" s="22">
        <f t="shared" si="2"/>
        <v>-2.6025639672297984E-3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492580.29350000003</v>
      </c>
      <c r="F36" s="25">
        <f>VLOOKUP(C36,RA!B8:I75,8,0)</f>
        <v>20620.092799999999</v>
      </c>
      <c r="G36" s="16">
        <f t="shared" si="0"/>
        <v>471960.20070000004</v>
      </c>
      <c r="H36" s="27">
        <f>RA!J40</f>
        <v>4.1861383965414403</v>
      </c>
      <c r="I36" s="20">
        <f>VLOOKUP(B36,RMS!B:D,3,FALSE)</f>
        <v>492580.28833760699</v>
      </c>
      <c r="J36" s="21">
        <f>VLOOKUP(B36,RMS!B:E,4,FALSE)</f>
        <v>471960.20369829098</v>
      </c>
      <c r="K36" s="22">
        <f t="shared" si="1"/>
        <v>5.1623930339701474E-3</v>
      </c>
      <c r="L36" s="22">
        <f t="shared" si="2"/>
        <v>-2.9982909327372909E-3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10351.18</v>
      </c>
      <c r="F40" s="25">
        <f>VLOOKUP(C40,RA!B8:I78,8,0)</f>
        <v>1525.8705</v>
      </c>
      <c r="G40" s="16">
        <f t="shared" si="0"/>
        <v>8825.3094999999994</v>
      </c>
      <c r="H40" s="27">
        <f>RA!J43</f>
        <v>0</v>
      </c>
      <c r="I40" s="20">
        <f>VLOOKUP(B40,RMS!B:D,3,FALSE)</f>
        <v>10351.1799410029</v>
      </c>
      <c r="J40" s="21">
        <f>VLOOKUP(B40,RMS!B:E,4,FALSE)</f>
        <v>8825.3094319643005</v>
      </c>
      <c r="K40" s="22">
        <f t="shared" si="1"/>
        <v>5.8997100495616905E-5</v>
      </c>
      <c r="L40" s="22">
        <f t="shared" si="2"/>
        <v>6.8035698859603144E-5</v>
      </c>
      <c r="M40" s="36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18541332.564599998</v>
      </c>
      <c r="E7" s="65">
        <v>23051679</v>
      </c>
      <c r="F7" s="66">
        <v>80.433761742908203</v>
      </c>
      <c r="G7" s="65">
        <v>16508246.6654</v>
      </c>
      <c r="H7" s="66">
        <v>12.315577422653799</v>
      </c>
      <c r="I7" s="65">
        <v>1244219.7712999999</v>
      </c>
      <c r="J7" s="66">
        <v>6.7105196833345397</v>
      </c>
      <c r="K7" s="65">
        <v>1570975.1849</v>
      </c>
      <c r="L7" s="66">
        <v>9.5163054971346099</v>
      </c>
      <c r="M7" s="66">
        <v>-0.20799527372598201</v>
      </c>
      <c r="N7" s="65">
        <v>253643561.78749999</v>
      </c>
      <c r="O7" s="65">
        <v>4471222639.9506998</v>
      </c>
      <c r="P7" s="65">
        <v>1025762</v>
      </c>
      <c r="Q7" s="65">
        <v>1028334</v>
      </c>
      <c r="R7" s="66">
        <v>-0.25011329004001098</v>
      </c>
      <c r="S7" s="65">
        <v>18.0756672255357</v>
      </c>
      <c r="T7" s="65">
        <v>16.817355502589599</v>
      </c>
      <c r="U7" s="67">
        <v>6.9613569847561898</v>
      </c>
      <c r="V7" s="55"/>
      <c r="W7" s="55"/>
    </row>
    <row r="8" spans="1:23" ht="14.25" thickBot="1" x14ac:dyDescent="0.2">
      <c r="A8" s="52">
        <v>41866</v>
      </c>
      <c r="B8" s="42" t="s">
        <v>6</v>
      </c>
      <c r="C8" s="43"/>
      <c r="D8" s="68">
        <v>677173.83730000001</v>
      </c>
      <c r="E8" s="68">
        <v>830445</v>
      </c>
      <c r="F8" s="69">
        <v>81.543490213078499</v>
      </c>
      <c r="G8" s="68">
        <v>497592.02919999999</v>
      </c>
      <c r="H8" s="69">
        <v>36.090169769946101</v>
      </c>
      <c r="I8" s="68">
        <v>122688.63250000001</v>
      </c>
      <c r="J8" s="69">
        <v>18.1177455096581</v>
      </c>
      <c r="K8" s="68">
        <v>102834.9942</v>
      </c>
      <c r="L8" s="69">
        <v>20.666527630141498</v>
      </c>
      <c r="M8" s="69">
        <v>0.193063056544617</v>
      </c>
      <c r="N8" s="68">
        <v>8730836.2960000001</v>
      </c>
      <c r="O8" s="68">
        <v>169369515.7238</v>
      </c>
      <c r="P8" s="68">
        <v>24838</v>
      </c>
      <c r="Q8" s="68">
        <v>24924</v>
      </c>
      <c r="R8" s="69">
        <v>-0.34504894880436099</v>
      </c>
      <c r="S8" s="68">
        <v>27.2636217610114</v>
      </c>
      <c r="T8" s="68">
        <v>23.604328827635999</v>
      </c>
      <c r="U8" s="70">
        <v>13.421888571709699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117705.54</v>
      </c>
      <c r="E9" s="68">
        <v>282055</v>
      </c>
      <c r="F9" s="69">
        <v>41.7314140859052</v>
      </c>
      <c r="G9" s="68">
        <v>120456.8416</v>
      </c>
      <c r="H9" s="69">
        <v>-2.2840559020601301</v>
      </c>
      <c r="I9" s="68">
        <v>25611.940500000001</v>
      </c>
      <c r="J9" s="69">
        <v>21.7593330781202</v>
      </c>
      <c r="K9" s="68">
        <v>24293.228999999999</v>
      </c>
      <c r="L9" s="69">
        <v>20.167579256867999</v>
      </c>
      <c r="M9" s="69">
        <v>5.4283088509971003E-2</v>
      </c>
      <c r="N9" s="68">
        <v>1640192.2668000001</v>
      </c>
      <c r="O9" s="68">
        <v>28788096.3803</v>
      </c>
      <c r="P9" s="68">
        <v>6921</v>
      </c>
      <c r="Q9" s="68">
        <v>6942</v>
      </c>
      <c r="R9" s="69">
        <v>-0.30250648228176102</v>
      </c>
      <c r="S9" s="68">
        <v>17.007013437364499</v>
      </c>
      <c r="T9" s="68">
        <v>17.316276130797998</v>
      </c>
      <c r="U9" s="70">
        <v>-1.8184421066784699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148116.4087</v>
      </c>
      <c r="E10" s="68">
        <v>205595</v>
      </c>
      <c r="F10" s="69">
        <v>72.042806828959797</v>
      </c>
      <c r="G10" s="68">
        <v>148591.14309999999</v>
      </c>
      <c r="H10" s="69">
        <v>-0.31949037479341902</v>
      </c>
      <c r="I10" s="68">
        <v>40338.728499999997</v>
      </c>
      <c r="J10" s="69">
        <v>27.234476486466399</v>
      </c>
      <c r="K10" s="68">
        <v>34872.482300000003</v>
      </c>
      <c r="L10" s="69">
        <v>23.468748925722501</v>
      </c>
      <c r="M10" s="69">
        <v>0.15674955837600299</v>
      </c>
      <c r="N10" s="68">
        <v>2458943.5359</v>
      </c>
      <c r="O10" s="68">
        <v>43748949.9036</v>
      </c>
      <c r="P10" s="68">
        <v>94542</v>
      </c>
      <c r="Q10" s="68">
        <v>95704</v>
      </c>
      <c r="R10" s="69">
        <v>-1.2141603276770101</v>
      </c>
      <c r="S10" s="68">
        <v>1.56667310507499</v>
      </c>
      <c r="T10" s="68">
        <v>1.7081387705843001</v>
      </c>
      <c r="U10" s="70">
        <v>-9.0296862217812102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45008.267099999997</v>
      </c>
      <c r="E11" s="68">
        <v>66218</v>
      </c>
      <c r="F11" s="69">
        <v>67.969837657434496</v>
      </c>
      <c r="G11" s="68">
        <v>37618.126100000001</v>
      </c>
      <c r="H11" s="69">
        <v>19.6451598369223</v>
      </c>
      <c r="I11" s="68">
        <v>10334.7251</v>
      </c>
      <c r="J11" s="69">
        <v>22.961837382092899</v>
      </c>
      <c r="K11" s="68">
        <v>6459.1377000000002</v>
      </c>
      <c r="L11" s="69">
        <v>17.170280313351402</v>
      </c>
      <c r="M11" s="69">
        <v>0.60001622197960003</v>
      </c>
      <c r="N11" s="68">
        <v>816784.83239999996</v>
      </c>
      <c r="O11" s="68">
        <v>17920043.2282</v>
      </c>
      <c r="P11" s="68">
        <v>2485</v>
      </c>
      <c r="Q11" s="68">
        <v>2563</v>
      </c>
      <c r="R11" s="69">
        <v>-3.0433086227077601</v>
      </c>
      <c r="S11" s="68">
        <v>18.111978712273601</v>
      </c>
      <c r="T11" s="68">
        <v>17.468312368318401</v>
      </c>
      <c r="U11" s="70">
        <v>3.55381570495706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171015.93770000001</v>
      </c>
      <c r="E12" s="68">
        <v>248620</v>
      </c>
      <c r="F12" s="69">
        <v>68.786074209637206</v>
      </c>
      <c r="G12" s="68">
        <v>128949.4654</v>
      </c>
      <c r="H12" s="69">
        <v>32.622448002797299</v>
      </c>
      <c r="I12" s="68">
        <v>18221.358199999999</v>
      </c>
      <c r="J12" s="69">
        <v>10.6547719733375</v>
      </c>
      <c r="K12" s="68">
        <v>-240.96690000000001</v>
      </c>
      <c r="L12" s="69">
        <v>-0.18686925087476899</v>
      </c>
      <c r="M12" s="69">
        <v>-76.617681100599299</v>
      </c>
      <c r="N12" s="68">
        <v>2289031.9131999998</v>
      </c>
      <c r="O12" s="68">
        <v>53058227.7399</v>
      </c>
      <c r="P12" s="68">
        <v>2021</v>
      </c>
      <c r="Q12" s="68">
        <v>1591</v>
      </c>
      <c r="R12" s="69">
        <v>27.027027027027</v>
      </c>
      <c r="S12" s="68">
        <v>84.619464473033204</v>
      </c>
      <c r="T12" s="68">
        <v>88.186266939032095</v>
      </c>
      <c r="U12" s="70">
        <v>-4.2151087674817296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282004.67</v>
      </c>
      <c r="E13" s="68">
        <v>397548</v>
      </c>
      <c r="F13" s="69">
        <v>70.936005211949293</v>
      </c>
      <c r="G13" s="68">
        <v>261472.6911</v>
      </c>
      <c r="H13" s="69">
        <v>7.8524372138532899</v>
      </c>
      <c r="I13" s="68">
        <v>64410.428399999997</v>
      </c>
      <c r="J13" s="69">
        <v>22.840199206630199</v>
      </c>
      <c r="K13" s="68">
        <v>50555.738899999997</v>
      </c>
      <c r="L13" s="69">
        <v>19.3349977343007</v>
      </c>
      <c r="M13" s="69">
        <v>0.27404780943672402</v>
      </c>
      <c r="N13" s="68">
        <v>4036570.2094999999</v>
      </c>
      <c r="O13" s="68">
        <v>84725169.520300001</v>
      </c>
      <c r="P13" s="68">
        <v>12134</v>
      </c>
      <c r="Q13" s="68">
        <v>12262</v>
      </c>
      <c r="R13" s="69">
        <v>-1.0438753873756399</v>
      </c>
      <c r="S13" s="68">
        <v>23.2408661611999</v>
      </c>
      <c r="T13" s="68">
        <v>23.138400383297999</v>
      </c>
      <c r="U13" s="70">
        <v>0.44088622683526302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166817.5226</v>
      </c>
      <c r="E14" s="68">
        <v>144780</v>
      </c>
      <c r="F14" s="69">
        <v>115.221385964912</v>
      </c>
      <c r="G14" s="68">
        <v>129386.93459999999</v>
      </c>
      <c r="H14" s="69">
        <v>28.929186795959499</v>
      </c>
      <c r="I14" s="68">
        <v>9564.0894000000008</v>
      </c>
      <c r="J14" s="69">
        <v>5.7332642584154998</v>
      </c>
      <c r="K14" s="68">
        <v>15038.5651</v>
      </c>
      <c r="L14" s="69">
        <v>11.622939477229099</v>
      </c>
      <c r="M14" s="69">
        <v>-0.36402912535850901</v>
      </c>
      <c r="N14" s="68">
        <v>2309995.7499000002</v>
      </c>
      <c r="O14" s="68">
        <v>40702241.290299997</v>
      </c>
      <c r="P14" s="68">
        <v>3222</v>
      </c>
      <c r="Q14" s="68">
        <v>3284</v>
      </c>
      <c r="R14" s="69">
        <v>-1.88794153471377</v>
      </c>
      <c r="S14" s="68">
        <v>51.774525946616997</v>
      </c>
      <c r="T14" s="68">
        <v>52.399230816078003</v>
      </c>
      <c r="U14" s="70">
        <v>-1.2065873284963899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180650.77129999999</v>
      </c>
      <c r="E15" s="68">
        <v>95090</v>
      </c>
      <c r="F15" s="69">
        <v>189.978726785151</v>
      </c>
      <c r="G15" s="68">
        <v>85802.957299999995</v>
      </c>
      <c r="H15" s="69">
        <v>110.541427690395</v>
      </c>
      <c r="I15" s="68">
        <v>-42210.400199999996</v>
      </c>
      <c r="J15" s="69">
        <v>-23.365745906450002</v>
      </c>
      <c r="K15" s="68">
        <v>10911.322099999999</v>
      </c>
      <c r="L15" s="69">
        <v>12.716720312855699</v>
      </c>
      <c r="M15" s="69">
        <v>-4.8684954777386702</v>
      </c>
      <c r="N15" s="68">
        <v>1763560.4276000001</v>
      </c>
      <c r="O15" s="68">
        <v>31781028.976</v>
      </c>
      <c r="P15" s="68">
        <v>8161</v>
      </c>
      <c r="Q15" s="68">
        <v>10511</v>
      </c>
      <c r="R15" s="69">
        <v>-22.357530206450399</v>
      </c>
      <c r="S15" s="68">
        <v>22.135862186006602</v>
      </c>
      <c r="T15" s="68">
        <v>21.5126112263343</v>
      </c>
      <c r="U15" s="70">
        <v>2.81557119589537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917109.19550000003</v>
      </c>
      <c r="E16" s="68">
        <v>1192169</v>
      </c>
      <c r="F16" s="69">
        <v>76.927784189993204</v>
      </c>
      <c r="G16" s="68">
        <v>781450.25120000006</v>
      </c>
      <c r="H16" s="69">
        <v>17.3598951554089</v>
      </c>
      <c r="I16" s="68">
        <v>1349.625</v>
      </c>
      <c r="J16" s="69">
        <v>0.147160775033359</v>
      </c>
      <c r="K16" s="68">
        <v>70183.725999999995</v>
      </c>
      <c r="L16" s="69">
        <v>8.9812148492146999</v>
      </c>
      <c r="M16" s="69">
        <v>-0.98077011471291797</v>
      </c>
      <c r="N16" s="68">
        <v>13635440.8017</v>
      </c>
      <c r="O16" s="68">
        <v>231814845.55410001</v>
      </c>
      <c r="P16" s="68">
        <v>52836</v>
      </c>
      <c r="Q16" s="68">
        <v>52087</v>
      </c>
      <c r="R16" s="69">
        <v>1.43797876629486</v>
      </c>
      <c r="S16" s="68">
        <v>17.357657572488499</v>
      </c>
      <c r="T16" s="68">
        <v>16.3387082285407</v>
      </c>
      <c r="U16" s="70">
        <v>5.8703159668431102</v>
      </c>
      <c r="V16" s="55"/>
      <c r="W16" s="55"/>
    </row>
    <row r="17" spans="1:23" ht="12" thickBot="1" x14ac:dyDescent="0.2">
      <c r="A17" s="53"/>
      <c r="B17" s="42" t="s">
        <v>15</v>
      </c>
      <c r="C17" s="43"/>
      <c r="D17" s="68">
        <v>807356.44140000001</v>
      </c>
      <c r="E17" s="68">
        <v>689106</v>
      </c>
      <c r="F17" s="69">
        <v>117.159978493875</v>
      </c>
      <c r="G17" s="68">
        <v>582882.8297</v>
      </c>
      <c r="H17" s="69">
        <v>38.510932259839102</v>
      </c>
      <c r="I17" s="68">
        <v>3777.5626000000002</v>
      </c>
      <c r="J17" s="69">
        <v>0.467892792612084</v>
      </c>
      <c r="K17" s="68">
        <v>27182.605100000001</v>
      </c>
      <c r="L17" s="69">
        <v>4.6634767255008098</v>
      </c>
      <c r="M17" s="69">
        <v>-0.86103014828405799</v>
      </c>
      <c r="N17" s="68">
        <v>8153140.608</v>
      </c>
      <c r="O17" s="68">
        <v>217977193.109</v>
      </c>
      <c r="P17" s="68">
        <v>16197</v>
      </c>
      <c r="Q17" s="68">
        <v>14243</v>
      </c>
      <c r="R17" s="69">
        <v>13.7190198694095</v>
      </c>
      <c r="S17" s="68">
        <v>49.846048120022203</v>
      </c>
      <c r="T17" s="68">
        <v>38.631283591939898</v>
      </c>
      <c r="U17" s="70">
        <v>22.498803718759699</v>
      </c>
      <c r="V17" s="37"/>
      <c r="W17" s="37"/>
    </row>
    <row r="18" spans="1:23" ht="12" thickBot="1" x14ac:dyDescent="0.2">
      <c r="A18" s="53"/>
      <c r="B18" s="42" t="s">
        <v>16</v>
      </c>
      <c r="C18" s="43"/>
      <c r="D18" s="68">
        <v>1920911.591</v>
      </c>
      <c r="E18" s="68">
        <v>2062324</v>
      </c>
      <c r="F18" s="69">
        <v>93.143055649839695</v>
      </c>
      <c r="G18" s="68">
        <v>1781889.7180999999</v>
      </c>
      <c r="H18" s="69">
        <v>7.8019347374783896</v>
      </c>
      <c r="I18" s="68">
        <v>295716.85759999999</v>
      </c>
      <c r="J18" s="69">
        <v>15.3946105060491</v>
      </c>
      <c r="K18" s="68">
        <v>226878.08499999999</v>
      </c>
      <c r="L18" s="69">
        <v>12.732442569000099</v>
      </c>
      <c r="M18" s="69">
        <v>0.30341746140884401</v>
      </c>
      <c r="N18" s="68">
        <v>29989878.9551</v>
      </c>
      <c r="O18" s="68">
        <v>552189851.47479999</v>
      </c>
      <c r="P18" s="68">
        <v>94630</v>
      </c>
      <c r="Q18" s="68">
        <v>93322</v>
      </c>
      <c r="R18" s="69">
        <v>1.40159876556438</v>
      </c>
      <c r="S18" s="68">
        <v>20.299181982457998</v>
      </c>
      <c r="T18" s="68">
        <v>20.017355445661298</v>
      </c>
      <c r="U18" s="70">
        <v>1.3883640091521099</v>
      </c>
      <c r="V18" s="37"/>
      <c r="W18" s="37"/>
    </row>
    <row r="19" spans="1:23" ht="12" thickBot="1" x14ac:dyDescent="0.2">
      <c r="A19" s="53"/>
      <c r="B19" s="42" t="s">
        <v>17</v>
      </c>
      <c r="C19" s="43"/>
      <c r="D19" s="68">
        <v>497309.65889999998</v>
      </c>
      <c r="E19" s="68">
        <v>649374</v>
      </c>
      <c r="F19" s="69">
        <v>76.582933548309597</v>
      </c>
      <c r="G19" s="68">
        <v>505354.58049999998</v>
      </c>
      <c r="H19" s="69">
        <v>-1.5919360208509801</v>
      </c>
      <c r="I19" s="68">
        <v>47809.074099999998</v>
      </c>
      <c r="J19" s="69">
        <v>9.6135422355859692</v>
      </c>
      <c r="K19" s="68">
        <v>21714.734899999999</v>
      </c>
      <c r="L19" s="69">
        <v>4.2969304598991398</v>
      </c>
      <c r="M19" s="69">
        <v>1.2016881311316401</v>
      </c>
      <c r="N19" s="68">
        <v>7370710.6711999997</v>
      </c>
      <c r="O19" s="68">
        <v>172463797.57429999</v>
      </c>
      <c r="P19" s="68">
        <v>10141</v>
      </c>
      <c r="Q19" s="68">
        <v>9986</v>
      </c>
      <c r="R19" s="69">
        <v>1.55217304225916</v>
      </c>
      <c r="S19" s="68">
        <v>49.039508815698703</v>
      </c>
      <c r="T19" s="68">
        <v>50.139978569998</v>
      </c>
      <c r="U19" s="70">
        <v>-2.2440472608222</v>
      </c>
      <c r="V19" s="37"/>
      <c r="W19" s="37"/>
    </row>
    <row r="20" spans="1:23" ht="12" thickBot="1" x14ac:dyDescent="0.2">
      <c r="A20" s="53"/>
      <c r="B20" s="42" t="s">
        <v>18</v>
      </c>
      <c r="C20" s="43"/>
      <c r="D20" s="68">
        <v>1002672.2358</v>
      </c>
      <c r="E20" s="68">
        <v>1457240</v>
      </c>
      <c r="F20" s="69">
        <v>68.806252628256203</v>
      </c>
      <c r="G20" s="68">
        <v>1040223.4746</v>
      </c>
      <c r="H20" s="69">
        <v>-3.6099203408613501</v>
      </c>
      <c r="I20" s="68">
        <v>68145.961899999995</v>
      </c>
      <c r="J20" s="69">
        <v>6.79643451437832</v>
      </c>
      <c r="K20" s="68">
        <v>-2499.5540999999998</v>
      </c>
      <c r="L20" s="69">
        <v>-0.24029010698505501</v>
      </c>
      <c r="M20" s="69">
        <v>-28.263247432812101</v>
      </c>
      <c r="N20" s="68">
        <v>13191609.676000001</v>
      </c>
      <c r="O20" s="68">
        <v>254726342.37670001</v>
      </c>
      <c r="P20" s="68">
        <v>40639</v>
      </c>
      <c r="Q20" s="68">
        <v>41856</v>
      </c>
      <c r="R20" s="69">
        <v>-2.9075879204892998</v>
      </c>
      <c r="S20" s="68">
        <v>24.672660149117799</v>
      </c>
      <c r="T20" s="68">
        <v>23.492061890768401</v>
      </c>
      <c r="U20" s="70">
        <v>4.7850464895723803</v>
      </c>
      <c r="V20" s="37"/>
      <c r="W20" s="37"/>
    </row>
    <row r="21" spans="1:23" ht="12" thickBot="1" x14ac:dyDescent="0.2">
      <c r="A21" s="53"/>
      <c r="B21" s="42" t="s">
        <v>19</v>
      </c>
      <c r="C21" s="43"/>
      <c r="D21" s="68">
        <v>477914.58769999997</v>
      </c>
      <c r="E21" s="68">
        <v>385451</v>
      </c>
      <c r="F21" s="69">
        <v>123.98841557033199</v>
      </c>
      <c r="G21" s="68">
        <v>376770.75929999998</v>
      </c>
      <c r="H21" s="69">
        <v>26.8449251709221</v>
      </c>
      <c r="I21" s="68">
        <v>32406.179</v>
      </c>
      <c r="J21" s="69">
        <v>6.7807469857652096</v>
      </c>
      <c r="K21" s="68">
        <v>47068.974699999999</v>
      </c>
      <c r="L21" s="69">
        <v>12.4927355794407</v>
      </c>
      <c r="M21" s="69">
        <v>-0.31151721050766801</v>
      </c>
      <c r="N21" s="68">
        <v>5637036.3952000001</v>
      </c>
      <c r="O21" s="68">
        <v>102199657.2326</v>
      </c>
      <c r="P21" s="68">
        <v>41247</v>
      </c>
      <c r="Q21" s="68">
        <v>40895</v>
      </c>
      <c r="R21" s="69">
        <v>0.86074092187309303</v>
      </c>
      <c r="S21" s="68">
        <v>11.586650852183199</v>
      </c>
      <c r="T21" s="68">
        <v>11.7173130040347</v>
      </c>
      <c r="U21" s="70">
        <v>-1.1276956000353899</v>
      </c>
      <c r="V21" s="37"/>
      <c r="W21" s="37"/>
    </row>
    <row r="22" spans="1:23" ht="12" thickBot="1" x14ac:dyDescent="0.2">
      <c r="A22" s="53"/>
      <c r="B22" s="42" t="s">
        <v>20</v>
      </c>
      <c r="C22" s="43"/>
      <c r="D22" s="68">
        <v>1198226.3866999999</v>
      </c>
      <c r="E22" s="68">
        <v>1445509</v>
      </c>
      <c r="F22" s="69">
        <v>82.893042291677205</v>
      </c>
      <c r="G22" s="68">
        <v>1185076.8259999999</v>
      </c>
      <c r="H22" s="69">
        <v>1.1095956322412901</v>
      </c>
      <c r="I22" s="68">
        <v>137661.9522</v>
      </c>
      <c r="J22" s="69">
        <v>11.4888099384233</v>
      </c>
      <c r="K22" s="68">
        <v>142896.4381</v>
      </c>
      <c r="L22" s="69">
        <v>12.0579894032963</v>
      </c>
      <c r="M22" s="69">
        <v>-3.6631325242248998E-2</v>
      </c>
      <c r="N22" s="68">
        <v>19056483.6032</v>
      </c>
      <c r="O22" s="68">
        <v>314502796.86699998</v>
      </c>
      <c r="P22" s="68">
        <v>73427</v>
      </c>
      <c r="Q22" s="68">
        <v>73872</v>
      </c>
      <c r="R22" s="69">
        <v>-0.60239332900151599</v>
      </c>
      <c r="S22" s="68">
        <v>16.318607415528302</v>
      </c>
      <c r="T22" s="68">
        <v>16.135193335770001</v>
      </c>
      <c r="U22" s="70">
        <v>1.1239566899797799</v>
      </c>
      <c r="V22" s="37"/>
      <c r="W22" s="37"/>
    </row>
    <row r="23" spans="1:23" ht="12" thickBot="1" x14ac:dyDescent="0.2">
      <c r="A23" s="53"/>
      <c r="B23" s="42" t="s">
        <v>21</v>
      </c>
      <c r="C23" s="43"/>
      <c r="D23" s="68">
        <v>3211000.7883000001</v>
      </c>
      <c r="E23" s="68">
        <v>3834477</v>
      </c>
      <c r="F23" s="69">
        <v>83.7402542328458</v>
      </c>
      <c r="G23" s="68">
        <v>2642510.8336</v>
      </c>
      <c r="H23" s="69">
        <v>21.513249727174198</v>
      </c>
      <c r="I23" s="68">
        <v>-106315.262</v>
      </c>
      <c r="J23" s="69">
        <v>-3.3109696636445398</v>
      </c>
      <c r="K23" s="68">
        <v>93233.824200000003</v>
      </c>
      <c r="L23" s="69">
        <v>3.5282286458210601</v>
      </c>
      <c r="M23" s="69">
        <v>-2.1403078540674101</v>
      </c>
      <c r="N23" s="68">
        <v>40982627.927900001</v>
      </c>
      <c r="O23" s="68">
        <v>650958728.44799995</v>
      </c>
      <c r="P23" s="68">
        <v>84482</v>
      </c>
      <c r="Q23" s="68">
        <v>84055</v>
      </c>
      <c r="R23" s="69">
        <v>0.508000713818335</v>
      </c>
      <c r="S23" s="68">
        <v>38.008105730214702</v>
      </c>
      <c r="T23" s="68">
        <v>31.613414032478701</v>
      </c>
      <c r="U23" s="70">
        <v>16.8245472245477</v>
      </c>
      <c r="V23" s="37"/>
      <c r="W23" s="37"/>
    </row>
    <row r="24" spans="1:23" ht="12" thickBot="1" x14ac:dyDescent="0.2">
      <c r="A24" s="53"/>
      <c r="B24" s="42" t="s">
        <v>22</v>
      </c>
      <c r="C24" s="43"/>
      <c r="D24" s="68">
        <v>299627.15289999999</v>
      </c>
      <c r="E24" s="68">
        <v>382146</v>
      </c>
      <c r="F24" s="69">
        <v>78.406460593595099</v>
      </c>
      <c r="G24" s="68">
        <v>352023.57789999997</v>
      </c>
      <c r="H24" s="69">
        <v>-14.8843510177845</v>
      </c>
      <c r="I24" s="68">
        <v>51926.866900000001</v>
      </c>
      <c r="J24" s="69">
        <v>17.330494381906199</v>
      </c>
      <c r="K24" s="68">
        <v>53118.988899999997</v>
      </c>
      <c r="L24" s="69">
        <v>15.089611104143</v>
      </c>
      <c r="M24" s="69">
        <v>-2.2442482898991999E-2</v>
      </c>
      <c r="N24" s="68">
        <v>4413514.5595000004</v>
      </c>
      <c r="O24" s="68">
        <v>71158683.362200007</v>
      </c>
      <c r="P24" s="68">
        <v>30688</v>
      </c>
      <c r="Q24" s="68">
        <v>31394</v>
      </c>
      <c r="R24" s="69">
        <v>-2.2488373574568299</v>
      </c>
      <c r="S24" s="68">
        <v>9.7636585277632904</v>
      </c>
      <c r="T24" s="68">
        <v>9.6385577594444793</v>
      </c>
      <c r="U24" s="70">
        <v>1.28128987677197</v>
      </c>
      <c r="V24" s="37"/>
      <c r="W24" s="37"/>
    </row>
    <row r="25" spans="1:23" ht="12" thickBot="1" x14ac:dyDescent="0.2">
      <c r="A25" s="53"/>
      <c r="B25" s="42" t="s">
        <v>23</v>
      </c>
      <c r="C25" s="43"/>
      <c r="D25" s="68">
        <v>290071.38890000002</v>
      </c>
      <c r="E25" s="68">
        <v>272214</v>
      </c>
      <c r="F25" s="69">
        <v>106.560055287384</v>
      </c>
      <c r="G25" s="68">
        <v>233636.09460000001</v>
      </c>
      <c r="H25" s="69">
        <v>24.155212145889099</v>
      </c>
      <c r="I25" s="68">
        <v>11210.6407</v>
      </c>
      <c r="J25" s="69">
        <v>3.8647867831821201</v>
      </c>
      <c r="K25" s="68">
        <v>21485.876100000001</v>
      </c>
      <c r="L25" s="69">
        <v>9.1962999710234001</v>
      </c>
      <c r="M25" s="69">
        <v>-0.47823208847415799</v>
      </c>
      <c r="N25" s="68">
        <v>3932816.5588000002</v>
      </c>
      <c r="O25" s="68">
        <v>68809176.452600002</v>
      </c>
      <c r="P25" s="68">
        <v>21385</v>
      </c>
      <c r="Q25" s="68">
        <v>21318</v>
      </c>
      <c r="R25" s="69">
        <v>0.31428839478375697</v>
      </c>
      <c r="S25" s="68">
        <v>13.5642454477437</v>
      </c>
      <c r="T25" s="68">
        <v>12.9329038512056</v>
      </c>
      <c r="U25" s="70">
        <v>4.6544542338933299</v>
      </c>
      <c r="V25" s="37"/>
      <c r="W25" s="37"/>
    </row>
    <row r="26" spans="1:23" ht="12" thickBot="1" x14ac:dyDescent="0.2">
      <c r="A26" s="53"/>
      <c r="B26" s="42" t="s">
        <v>24</v>
      </c>
      <c r="C26" s="43"/>
      <c r="D26" s="68">
        <v>508832.28730000003</v>
      </c>
      <c r="E26" s="68">
        <v>509561</v>
      </c>
      <c r="F26" s="69">
        <v>99.856992057869405</v>
      </c>
      <c r="G26" s="68">
        <v>578753.3946</v>
      </c>
      <c r="H26" s="69">
        <v>-12.0813299675461</v>
      </c>
      <c r="I26" s="68">
        <v>95470.957800000004</v>
      </c>
      <c r="J26" s="69">
        <v>18.762755466362901</v>
      </c>
      <c r="K26" s="68">
        <v>92440.268800000005</v>
      </c>
      <c r="L26" s="69">
        <v>15.9723069726251</v>
      </c>
      <c r="M26" s="69">
        <v>3.2785376322921E-2</v>
      </c>
      <c r="N26" s="68">
        <v>8438984.1815000009</v>
      </c>
      <c r="O26" s="68">
        <v>149045612.08750001</v>
      </c>
      <c r="P26" s="68">
        <v>37354</v>
      </c>
      <c r="Q26" s="68">
        <v>39170</v>
      </c>
      <c r="R26" s="69">
        <v>-4.6362011743681402</v>
      </c>
      <c r="S26" s="68">
        <v>13.6218955747711</v>
      </c>
      <c r="T26" s="68">
        <v>13.946401378606099</v>
      </c>
      <c r="U26" s="70">
        <v>-2.3822367603226899</v>
      </c>
      <c r="V26" s="37"/>
      <c r="W26" s="37"/>
    </row>
    <row r="27" spans="1:23" ht="12" thickBot="1" x14ac:dyDescent="0.2">
      <c r="A27" s="53"/>
      <c r="B27" s="42" t="s">
        <v>25</v>
      </c>
      <c r="C27" s="43"/>
      <c r="D27" s="68">
        <v>322151.05589999998</v>
      </c>
      <c r="E27" s="68">
        <v>351729</v>
      </c>
      <c r="F27" s="69">
        <v>91.590700766783499</v>
      </c>
      <c r="G27" s="68">
        <v>292212.13260000001</v>
      </c>
      <c r="H27" s="69">
        <v>10.2456126765217</v>
      </c>
      <c r="I27" s="68">
        <v>108437.8239</v>
      </c>
      <c r="J27" s="69">
        <v>33.660552065258699</v>
      </c>
      <c r="K27" s="68">
        <v>84255.547000000006</v>
      </c>
      <c r="L27" s="69">
        <v>28.833692239375601</v>
      </c>
      <c r="M27" s="69">
        <v>0.28701109613590198</v>
      </c>
      <c r="N27" s="68">
        <v>4366786.8069000002</v>
      </c>
      <c r="O27" s="68">
        <v>63092095.610100001</v>
      </c>
      <c r="P27" s="68">
        <v>40575</v>
      </c>
      <c r="Q27" s="68">
        <v>40598</v>
      </c>
      <c r="R27" s="69">
        <v>-5.6653037095422E-2</v>
      </c>
      <c r="S27" s="68">
        <v>7.9396440147874303</v>
      </c>
      <c r="T27" s="68">
        <v>7.8209282772550397</v>
      </c>
      <c r="U27" s="70">
        <v>1.4952274599627799</v>
      </c>
      <c r="V27" s="37"/>
      <c r="W27" s="37"/>
    </row>
    <row r="28" spans="1:23" ht="12" thickBot="1" x14ac:dyDescent="0.2">
      <c r="A28" s="53"/>
      <c r="B28" s="42" t="s">
        <v>26</v>
      </c>
      <c r="C28" s="43"/>
      <c r="D28" s="68">
        <v>1043467.3972</v>
      </c>
      <c r="E28" s="68">
        <v>1126624</v>
      </c>
      <c r="F28" s="69">
        <v>92.618956919078599</v>
      </c>
      <c r="G28" s="68">
        <v>908783.54449999996</v>
      </c>
      <c r="H28" s="69">
        <v>14.8202345338571</v>
      </c>
      <c r="I28" s="68">
        <v>-5685.7947000000004</v>
      </c>
      <c r="J28" s="69">
        <v>-0.54489433165396906</v>
      </c>
      <c r="K28" s="68">
        <v>57156.387699999999</v>
      </c>
      <c r="L28" s="69">
        <v>6.2893290757643099</v>
      </c>
      <c r="M28" s="69">
        <v>-1.09947785241159</v>
      </c>
      <c r="N28" s="68">
        <v>13765915.854900001</v>
      </c>
      <c r="O28" s="68">
        <v>211472720.61770001</v>
      </c>
      <c r="P28" s="68">
        <v>53354</v>
      </c>
      <c r="Q28" s="68">
        <v>52289</v>
      </c>
      <c r="R28" s="69">
        <v>2.0367572529595099</v>
      </c>
      <c r="S28" s="68">
        <v>19.5574351913633</v>
      </c>
      <c r="T28" s="68">
        <v>18.960275824743299</v>
      </c>
      <c r="U28" s="70">
        <v>3.0533623697436698</v>
      </c>
      <c r="V28" s="37"/>
      <c r="W28" s="37"/>
    </row>
    <row r="29" spans="1:23" ht="12" thickBot="1" x14ac:dyDescent="0.2">
      <c r="A29" s="53"/>
      <c r="B29" s="42" t="s">
        <v>27</v>
      </c>
      <c r="C29" s="43"/>
      <c r="D29" s="68">
        <v>779707.51599999995</v>
      </c>
      <c r="E29" s="68">
        <v>894563</v>
      </c>
      <c r="F29" s="69">
        <v>87.160716014411506</v>
      </c>
      <c r="G29" s="68">
        <v>756788.27639999997</v>
      </c>
      <c r="H29" s="69">
        <v>3.0284876648757799</v>
      </c>
      <c r="I29" s="68">
        <v>91508.818700000003</v>
      </c>
      <c r="J29" s="69">
        <v>11.7363007053532</v>
      </c>
      <c r="K29" s="68">
        <v>86084.119099999996</v>
      </c>
      <c r="L29" s="69">
        <v>11.374927675874901</v>
      </c>
      <c r="M29" s="69">
        <v>6.3016264285616005E-2</v>
      </c>
      <c r="N29" s="68">
        <v>9354764.6194000002</v>
      </c>
      <c r="O29" s="68">
        <v>149809807.14359999</v>
      </c>
      <c r="P29" s="68">
        <v>107728</v>
      </c>
      <c r="Q29" s="68">
        <v>109424</v>
      </c>
      <c r="R29" s="69">
        <v>-1.54993420090657</v>
      </c>
      <c r="S29" s="68">
        <v>7.2377424253675899</v>
      </c>
      <c r="T29" s="68">
        <v>6.2787067791343798</v>
      </c>
      <c r="U29" s="70">
        <v>13.2504804657304</v>
      </c>
      <c r="V29" s="37"/>
      <c r="W29" s="37"/>
    </row>
    <row r="30" spans="1:23" ht="12" thickBot="1" x14ac:dyDescent="0.2">
      <c r="A30" s="53"/>
      <c r="B30" s="42" t="s">
        <v>28</v>
      </c>
      <c r="C30" s="43"/>
      <c r="D30" s="68">
        <v>1243392.8271999999</v>
      </c>
      <c r="E30" s="68">
        <v>1540589</v>
      </c>
      <c r="F30" s="69">
        <v>80.708925430468497</v>
      </c>
      <c r="G30" s="68">
        <v>1192034.2383000001</v>
      </c>
      <c r="H30" s="69">
        <v>4.3084826970443402</v>
      </c>
      <c r="I30" s="68">
        <v>76880.147100000002</v>
      </c>
      <c r="J30" s="69">
        <v>6.1830939843144099</v>
      </c>
      <c r="K30" s="68">
        <v>164157.14540000001</v>
      </c>
      <c r="L30" s="69">
        <v>13.771177045561201</v>
      </c>
      <c r="M30" s="69">
        <v>-0.53166737328023705</v>
      </c>
      <c r="N30" s="68">
        <v>18399683.627099998</v>
      </c>
      <c r="O30" s="68">
        <v>281084279.04030001</v>
      </c>
      <c r="P30" s="68">
        <v>83484</v>
      </c>
      <c r="Q30" s="68">
        <v>86391</v>
      </c>
      <c r="R30" s="69">
        <v>-3.3649338472757502</v>
      </c>
      <c r="S30" s="68">
        <v>14.8937859613818</v>
      </c>
      <c r="T30" s="68">
        <v>15.162173435890301</v>
      </c>
      <c r="U30" s="70">
        <v>-1.8020097455703601</v>
      </c>
      <c r="V30" s="37"/>
      <c r="W30" s="37"/>
    </row>
    <row r="31" spans="1:23" ht="12" thickBot="1" x14ac:dyDescent="0.2">
      <c r="A31" s="53"/>
      <c r="B31" s="42" t="s">
        <v>29</v>
      </c>
      <c r="C31" s="43"/>
      <c r="D31" s="68">
        <v>1148181.6470999999</v>
      </c>
      <c r="E31" s="68">
        <v>1258666</v>
      </c>
      <c r="F31" s="69">
        <v>91.222107143594897</v>
      </c>
      <c r="G31" s="68">
        <v>844770.13230000006</v>
      </c>
      <c r="H31" s="69">
        <v>35.916458596129701</v>
      </c>
      <c r="I31" s="68">
        <v>-5327.5663000000004</v>
      </c>
      <c r="J31" s="69">
        <v>-0.46400030112447899</v>
      </c>
      <c r="K31" s="68">
        <v>37666.224000000002</v>
      </c>
      <c r="L31" s="69">
        <v>4.4587542290881697</v>
      </c>
      <c r="M31" s="69">
        <v>-1.1414414755246001</v>
      </c>
      <c r="N31" s="68">
        <v>13604711.488299999</v>
      </c>
      <c r="O31" s="68">
        <v>235459977.39930001</v>
      </c>
      <c r="P31" s="68">
        <v>38768</v>
      </c>
      <c r="Q31" s="68">
        <v>36345</v>
      </c>
      <c r="R31" s="69">
        <v>6.6666666666666696</v>
      </c>
      <c r="S31" s="68">
        <v>29.616736666838602</v>
      </c>
      <c r="T31" s="68">
        <v>28.938354051451402</v>
      </c>
      <c r="U31" s="70">
        <v>2.2905380259089698</v>
      </c>
      <c r="V31" s="37"/>
      <c r="W31" s="37"/>
    </row>
    <row r="32" spans="1:23" ht="12" thickBot="1" x14ac:dyDescent="0.2">
      <c r="A32" s="53"/>
      <c r="B32" s="42" t="s">
        <v>30</v>
      </c>
      <c r="C32" s="43"/>
      <c r="D32" s="68">
        <v>139089.272</v>
      </c>
      <c r="E32" s="68">
        <v>160175</v>
      </c>
      <c r="F32" s="69">
        <v>86.835818323708395</v>
      </c>
      <c r="G32" s="68">
        <v>139631.37419999999</v>
      </c>
      <c r="H32" s="69">
        <v>-0.38823810415524701</v>
      </c>
      <c r="I32" s="68">
        <v>37847.926500000001</v>
      </c>
      <c r="J32" s="69">
        <v>27.211247823628</v>
      </c>
      <c r="K32" s="68">
        <v>35716.072800000002</v>
      </c>
      <c r="L32" s="69">
        <v>25.578830692335899</v>
      </c>
      <c r="M32" s="69">
        <v>5.9688916862102002E-2</v>
      </c>
      <c r="N32" s="68">
        <v>2013484.9979000001</v>
      </c>
      <c r="O32" s="68">
        <v>36076004.1391</v>
      </c>
      <c r="P32" s="68">
        <v>27738</v>
      </c>
      <c r="Q32" s="68">
        <v>27930</v>
      </c>
      <c r="R32" s="69">
        <v>-0.68743286788399705</v>
      </c>
      <c r="S32" s="68">
        <v>5.0143944047876596</v>
      </c>
      <c r="T32" s="68">
        <v>5.0696644074471902</v>
      </c>
      <c r="U32" s="70">
        <v>-1.10222687323445</v>
      </c>
      <c r="V32" s="37"/>
      <c r="W32" s="37"/>
    </row>
    <row r="33" spans="1:23" ht="12" thickBot="1" x14ac:dyDescent="0.2">
      <c r="A33" s="53"/>
      <c r="B33" s="42" t="s">
        <v>31</v>
      </c>
      <c r="C33" s="43"/>
      <c r="D33" s="68">
        <v>-2.4336000000000002</v>
      </c>
      <c r="E33" s="71"/>
      <c r="F33" s="71"/>
      <c r="G33" s="68">
        <v>74.700800000000001</v>
      </c>
      <c r="H33" s="69">
        <v>-103.257796435915</v>
      </c>
      <c r="I33" s="68">
        <v>-0.22120000000000001</v>
      </c>
      <c r="J33" s="69">
        <v>9.0894148586456307</v>
      </c>
      <c r="K33" s="68">
        <v>15.6736</v>
      </c>
      <c r="L33" s="69">
        <v>20.981836874571599</v>
      </c>
      <c r="M33" s="69">
        <v>-1.01411290322581</v>
      </c>
      <c r="N33" s="68">
        <v>0</v>
      </c>
      <c r="O33" s="68">
        <v>4861.8397999999997</v>
      </c>
      <c r="P33" s="68">
        <v>1</v>
      </c>
      <c r="Q33" s="71"/>
      <c r="R33" s="71"/>
      <c r="S33" s="68">
        <v>-2.4336000000000002</v>
      </c>
      <c r="T33" s="71"/>
      <c r="U33" s="72"/>
      <c r="V33" s="37"/>
      <c r="W33" s="37"/>
    </row>
    <row r="34" spans="1:23" ht="12" thickBot="1" x14ac:dyDescent="0.2">
      <c r="A34" s="53"/>
      <c r="B34" s="42" t="s">
        <v>36</v>
      </c>
      <c r="C34" s="43"/>
      <c r="D34" s="71"/>
      <c r="E34" s="71"/>
      <c r="F34" s="71"/>
      <c r="G34" s="68">
        <v>3.9</v>
      </c>
      <c r="H34" s="71"/>
      <c r="I34" s="71"/>
      <c r="J34" s="71"/>
      <c r="K34" s="68">
        <v>0</v>
      </c>
      <c r="L34" s="69">
        <v>0</v>
      </c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3"/>
      <c r="B35" s="42" t="s">
        <v>32</v>
      </c>
      <c r="C35" s="43"/>
      <c r="D35" s="68">
        <v>188952.38810000001</v>
      </c>
      <c r="E35" s="68">
        <v>159135</v>
      </c>
      <c r="F35" s="69">
        <v>118.737165362742</v>
      </c>
      <c r="G35" s="68">
        <v>198236.7156</v>
      </c>
      <c r="H35" s="69">
        <v>-4.6834550662823897</v>
      </c>
      <c r="I35" s="68">
        <v>17269.513999999999</v>
      </c>
      <c r="J35" s="69">
        <v>9.1396113982218594</v>
      </c>
      <c r="K35" s="68">
        <v>22119.529399999999</v>
      </c>
      <c r="L35" s="69">
        <v>11.158139567158999</v>
      </c>
      <c r="M35" s="69">
        <v>-0.21926395052509601</v>
      </c>
      <c r="N35" s="68">
        <v>2461290.7272999999</v>
      </c>
      <c r="O35" s="68">
        <v>38492172.877700001</v>
      </c>
      <c r="P35" s="68">
        <v>14325</v>
      </c>
      <c r="Q35" s="68">
        <v>13062</v>
      </c>
      <c r="R35" s="69">
        <v>9.6692696371153009</v>
      </c>
      <c r="S35" s="68">
        <v>13.1903935846422</v>
      </c>
      <c r="T35" s="68">
        <v>13.124655519828501</v>
      </c>
      <c r="U35" s="70">
        <v>0.49837834172182599</v>
      </c>
      <c r="V35" s="37"/>
      <c r="W35" s="37"/>
    </row>
    <row r="36" spans="1:23" ht="12" customHeight="1" thickBot="1" x14ac:dyDescent="0.2">
      <c r="A36" s="53"/>
      <c r="B36" s="42" t="s">
        <v>37</v>
      </c>
      <c r="C36" s="43"/>
      <c r="D36" s="71"/>
      <c r="E36" s="68">
        <v>546851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3"/>
      <c r="B37" s="42" t="s">
        <v>38</v>
      </c>
      <c r="C37" s="43"/>
      <c r="D37" s="71"/>
      <c r="E37" s="68">
        <v>491344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3"/>
      <c r="B38" s="42" t="s">
        <v>39</v>
      </c>
      <c r="C38" s="43"/>
      <c r="D38" s="71"/>
      <c r="E38" s="68">
        <v>399734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3"/>
      <c r="B39" s="42" t="s">
        <v>33</v>
      </c>
      <c r="C39" s="43"/>
      <c r="D39" s="68">
        <v>253936.75210000001</v>
      </c>
      <c r="E39" s="68">
        <v>316290</v>
      </c>
      <c r="F39" s="69">
        <v>80.286051440134102</v>
      </c>
      <c r="G39" s="68">
        <v>332504.701</v>
      </c>
      <c r="H39" s="69">
        <v>-23.629124239058498</v>
      </c>
      <c r="I39" s="68">
        <v>13023.2418</v>
      </c>
      <c r="J39" s="69">
        <v>5.1285375954054402</v>
      </c>
      <c r="K39" s="68">
        <v>17516.667600000001</v>
      </c>
      <c r="L39" s="69">
        <v>5.2680962246004501</v>
      </c>
      <c r="M39" s="69">
        <v>-0.25652286739745001</v>
      </c>
      <c r="N39" s="68">
        <v>3764777.966</v>
      </c>
      <c r="O39" s="68">
        <v>64282796.850599997</v>
      </c>
      <c r="P39" s="68">
        <v>380</v>
      </c>
      <c r="Q39" s="68">
        <v>395</v>
      </c>
      <c r="R39" s="69">
        <v>-3.79746835443038</v>
      </c>
      <c r="S39" s="68">
        <v>668.25461078947399</v>
      </c>
      <c r="T39" s="68">
        <v>727.15135696202503</v>
      </c>
      <c r="U39" s="70">
        <v>-8.8135188626639405</v>
      </c>
      <c r="V39" s="37"/>
      <c r="W39" s="37"/>
    </row>
    <row r="40" spans="1:23" ht="12" thickBot="1" x14ac:dyDescent="0.2">
      <c r="A40" s="53"/>
      <c r="B40" s="42" t="s">
        <v>34</v>
      </c>
      <c r="C40" s="43"/>
      <c r="D40" s="68">
        <v>492580.29350000003</v>
      </c>
      <c r="E40" s="68">
        <v>400022</v>
      </c>
      <c r="F40" s="69">
        <v>123.138300768458</v>
      </c>
      <c r="G40" s="68">
        <v>319649.00750000001</v>
      </c>
      <c r="H40" s="69">
        <v>54.100366947017697</v>
      </c>
      <c r="I40" s="68">
        <v>20620.092799999999</v>
      </c>
      <c r="J40" s="69">
        <v>4.1861383965414403</v>
      </c>
      <c r="K40" s="68">
        <v>22118.995699999999</v>
      </c>
      <c r="L40" s="69">
        <v>6.91977612350321</v>
      </c>
      <c r="M40" s="69">
        <v>-6.7765413960454005E-2</v>
      </c>
      <c r="N40" s="68">
        <v>6652390.2489</v>
      </c>
      <c r="O40" s="68">
        <v>127552785.71799999</v>
      </c>
      <c r="P40" s="68">
        <v>2034</v>
      </c>
      <c r="Q40" s="68">
        <v>1891</v>
      </c>
      <c r="R40" s="69">
        <v>7.5621364357482799</v>
      </c>
      <c r="S40" s="68">
        <v>242.17320231071801</v>
      </c>
      <c r="T40" s="68">
        <v>186.67110174510799</v>
      </c>
      <c r="U40" s="70">
        <v>22.918349361544099</v>
      </c>
      <c r="V40" s="37"/>
      <c r="W40" s="37"/>
    </row>
    <row r="41" spans="1:23" ht="12" thickBot="1" x14ac:dyDescent="0.2">
      <c r="A41" s="53"/>
      <c r="B41" s="42" t="s">
        <v>40</v>
      </c>
      <c r="C41" s="43"/>
      <c r="D41" s="71"/>
      <c r="E41" s="68">
        <v>172272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3"/>
      <c r="B42" s="42" t="s">
        <v>41</v>
      </c>
      <c r="C42" s="43"/>
      <c r="D42" s="71"/>
      <c r="E42" s="68">
        <v>83763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4"/>
      <c r="B44" s="42" t="s">
        <v>35</v>
      </c>
      <c r="C44" s="43"/>
      <c r="D44" s="73">
        <v>10351.18</v>
      </c>
      <c r="E44" s="73">
        <v>0</v>
      </c>
      <c r="F44" s="74"/>
      <c r="G44" s="73">
        <v>53115.413699999997</v>
      </c>
      <c r="H44" s="75">
        <v>-80.511909295361505</v>
      </c>
      <c r="I44" s="73">
        <v>1525.8705</v>
      </c>
      <c r="J44" s="75">
        <v>14.7410295251363</v>
      </c>
      <c r="K44" s="73">
        <v>5740.3525</v>
      </c>
      <c r="L44" s="75">
        <v>10.8073195709666</v>
      </c>
      <c r="M44" s="75">
        <v>-0.73418522642991002</v>
      </c>
      <c r="N44" s="73">
        <v>411596.28139999998</v>
      </c>
      <c r="O44" s="73">
        <v>7955000.4731000001</v>
      </c>
      <c r="P44" s="73">
        <v>25</v>
      </c>
      <c r="Q44" s="73">
        <v>30</v>
      </c>
      <c r="R44" s="75">
        <v>-16.6666666666667</v>
      </c>
      <c r="S44" s="73">
        <v>414.04719999999998</v>
      </c>
      <c r="T44" s="73">
        <v>1258.04351666667</v>
      </c>
      <c r="U44" s="76">
        <v>-203.84060480705301</v>
      </c>
      <c r="V44" s="37"/>
      <c r="W44" s="37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6:C36"/>
    <mergeCell ref="B31:C31"/>
    <mergeCell ref="B32:C32"/>
    <mergeCell ref="B33:C33"/>
    <mergeCell ref="B34:C34"/>
    <mergeCell ref="B35:C35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9"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86883</v>
      </c>
      <c r="D2" s="32">
        <v>677174.34653418802</v>
      </c>
      <c r="E2" s="32">
        <v>554485.21482307697</v>
      </c>
      <c r="F2" s="32">
        <v>122689.131711111</v>
      </c>
      <c r="G2" s="32">
        <v>554485.21482307697</v>
      </c>
      <c r="H2" s="32">
        <v>0.18117805604869699</v>
      </c>
    </row>
    <row r="3" spans="1:8" ht="14.25" x14ac:dyDescent="0.2">
      <c r="A3" s="32">
        <v>2</v>
      </c>
      <c r="B3" s="33">
        <v>13</v>
      </c>
      <c r="C3" s="32">
        <v>14089.727999999999</v>
      </c>
      <c r="D3" s="32">
        <v>117705.588774888</v>
      </c>
      <c r="E3" s="32">
        <v>92093.608171061205</v>
      </c>
      <c r="F3" s="32">
        <v>25611.9806038272</v>
      </c>
      <c r="G3" s="32">
        <v>92093.608171061205</v>
      </c>
      <c r="H3" s="32">
        <v>0.217593581327817</v>
      </c>
    </row>
    <row r="4" spans="1:8" ht="14.25" x14ac:dyDescent="0.2">
      <c r="A4" s="32">
        <v>3</v>
      </c>
      <c r="B4" s="33">
        <v>14</v>
      </c>
      <c r="C4" s="32">
        <v>114011</v>
      </c>
      <c r="D4" s="32">
        <v>148118.65411794899</v>
      </c>
      <c r="E4" s="32">
        <v>107777.680189744</v>
      </c>
      <c r="F4" s="32">
        <v>40340.973928205101</v>
      </c>
      <c r="G4" s="32">
        <v>107777.680189744</v>
      </c>
      <c r="H4" s="32">
        <v>0.27235579588835002</v>
      </c>
    </row>
    <row r="5" spans="1:8" ht="14.25" x14ac:dyDescent="0.2">
      <c r="A5" s="32">
        <v>4</v>
      </c>
      <c r="B5" s="33">
        <v>15</v>
      </c>
      <c r="C5" s="32">
        <v>3173</v>
      </c>
      <c r="D5" s="32">
        <v>45008.294000854701</v>
      </c>
      <c r="E5" s="32">
        <v>34673.542128205103</v>
      </c>
      <c r="F5" s="32">
        <v>10334.7518726496</v>
      </c>
      <c r="G5" s="32">
        <v>34673.542128205103</v>
      </c>
      <c r="H5" s="32">
        <v>0.229618831419234</v>
      </c>
    </row>
    <row r="6" spans="1:8" ht="14.25" x14ac:dyDescent="0.2">
      <c r="A6" s="32">
        <v>5</v>
      </c>
      <c r="B6" s="33">
        <v>16</v>
      </c>
      <c r="C6" s="32">
        <v>3127</v>
      </c>
      <c r="D6" s="32">
        <v>171015.92805982899</v>
      </c>
      <c r="E6" s="32">
        <v>152794.58003846201</v>
      </c>
      <c r="F6" s="32">
        <v>18221.348021367499</v>
      </c>
      <c r="G6" s="32">
        <v>152794.58003846201</v>
      </c>
      <c r="H6" s="32">
        <v>0.10654766622085</v>
      </c>
    </row>
    <row r="7" spans="1:8" ht="14.25" x14ac:dyDescent="0.2">
      <c r="A7" s="32">
        <v>6</v>
      </c>
      <c r="B7" s="33">
        <v>17</v>
      </c>
      <c r="C7" s="32">
        <v>21124</v>
      </c>
      <c r="D7" s="32">
        <v>282004.87876410299</v>
      </c>
      <c r="E7" s="32">
        <v>217594.24120341899</v>
      </c>
      <c r="F7" s="32">
        <v>64410.637560683797</v>
      </c>
      <c r="G7" s="32">
        <v>217594.24120341899</v>
      </c>
      <c r="H7" s="32">
        <v>0.228402564675356</v>
      </c>
    </row>
    <row r="8" spans="1:8" ht="14.25" x14ac:dyDescent="0.2">
      <c r="A8" s="32">
        <v>7</v>
      </c>
      <c r="B8" s="33">
        <v>18</v>
      </c>
      <c r="C8" s="32">
        <v>94025</v>
      </c>
      <c r="D8" s="32">
        <v>166817.533063248</v>
      </c>
      <c r="E8" s="32">
        <v>157253.43424444401</v>
      </c>
      <c r="F8" s="32">
        <v>9564.0988188034207</v>
      </c>
      <c r="G8" s="32">
        <v>157253.43424444401</v>
      </c>
      <c r="H8" s="32">
        <v>5.7332695449807701E-2</v>
      </c>
    </row>
    <row r="9" spans="1:8" ht="14.25" x14ac:dyDescent="0.2">
      <c r="A9" s="32">
        <v>8</v>
      </c>
      <c r="B9" s="33">
        <v>19</v>
      </c>
      <c r="C9" s="32">
        <v>42894</v>
      </c>
      <c r="D9" s="32">
        <v>180650.876708547</v>
      </c>
      <c r="E9" s="32">
        <v>222861.17378119699</v>
      </c>
      <c r="F9" s="32">
        <v>-42210.297072649599</v>
      </c>
      <c r="G9" s="32">
        <v>222861.17378119699</v>
      </c>
      <c r="H9" s="32">
        <v>-0.23365675186148999</v>
      </c>
    </row>
    <row r="10" spans="1:8" ht="14.25" x14ac:dyDescent="0.2">
      <c r="A10" s="32">
        <v>9</v>
      </c>
      <c r="B10" s="33">
        <v>21</v>
      </c>
      <c r="C10" s="32">
        <v>232210</v>
      </c>
      <c r="D10" s="32">
        <v>917109.02009999997</v>
      </c>
      <c r="E10" s="32">
        <v>915759.57050000003</v>
      </c>
      <c r="F10" s="32">
        <v>1349.4495999999999</v>
      </c>
      <c r="G10" s="32">
        <v>915759.57050000003</v>
      </c>
      <c r="H10" s="32">
        <v>1.47141677862121E-3</v>
      </c>
    </row>
    <row r="11" spans="1:8" ht="14.25" x14ac:dyDescent="0.2">
      <c r="A11" s="32">
        <v>10</v>
      </c>
      <c r="B11" s="33">
        <v>22</v>
      </c>
      <c r="C11" s="32">
        <v>58117.533000000003</v>
      </c>
      <c r="D11" s="32">
        <v>807356.51266923104</v>
      </c>
      <c r="E11" s="32">
        <v>803578.88068119704</v>
      </c>
      <c r="F11" s="32">
        <v>3777.6319880341898</v>
      </c>
      <c r="G11" s="32">
        <v>803578.88068119704</v>
      </c>
      <c r="H11" s="32">
        <v>4.6790134578153404E-3</v>
      </c>
    </row>
    <row r="12" spans="1:8" ht="14.25" x14ac:dyDescent="0.2">
      <c r="A12" s="32">
        <v>11</v>
      </c>
      <c r="B12" s="33">
        <v>23</v>
      </c>
      <c r="C12" s="32">
        <v>254902.31700000001</v>
      </c>
      <c r="D12" s="32">
        <v>1920912.1373794901</v>
      </c>
      <c r="E12" s="32">
        <v>1625194.7256743601</v>
      </c>
      <c r="F12" s="32">
        <v>295717.41170512798</v>
      </c>
      <c r="G12" s="32">
        <v>1625194.7256743601</v>
      </c>
      <c r="H12" s="32">
        <v>0.153946349731824</v>
      </c>
    </row>
    <row r="13" spans="1:8" ht="14.25" x14ac:dyDescent="0.2">
      <c r="A13" s="32">
        <v>12</v>
      </c>
      <c r="B13" s="33">
        <v>24</v>
      </c>
      <c r="C13" s="32">
        <v>16023.008</v>
      </c>
      <c r="D13" s="32">
        <v>497309.67234102602</v>
      </c>
      <c r="E13" s="32">
        <v>449500.58542905998</v>
      </c>
      <c r="F13" s="32">
        <v>47809.086911965802</v>
      </c>
      <c r="G13" s="32">
        <v>449500.58542905998</v>
      </c>
      <c r="H13" s="32">
        <v>9.61354455201128E-2</v>
      </c>
    </row>
    <row r="14" spans="1:8" ht="14.25" x14ac:dyDescent="0.2">
      <c r="A14" s="32">
        <v>13</v>
      </c>
      <c r="B14" s="33">
        <v>25</v>
      </c>
      <c r="C14" s="32">
        <v>84410</v>
      </c>
      <c r="D14" s="32">
        <v>1002672.1957</v>
      </c>
      <c r="E14" s="32">
        <v>934526.27390000003</v>
      </c>
      <c r="F14" s="32">
        <v>68145.921799999996</v>
      </c>
      <c r="G14" s="32">
        <v>934526.27390000003</v>
      </c>
      <c r="H14" s="32">
        <v>6.7964307868759594E-2</v>
      </c>
    </row>
    <row r="15" spans="1:8" ht="14.25" x14ac:dyDescent="0.2">
      <c r="A15" s="32">
        <v>14</v>
      </c>
      <c r="B15" s="33">
        <v>26</v>
      </c>
      <c r="C15" s="32">
        <v>99386</v>
      </c>
      <c r="D15" s="32">
        <v>477914.57193027798</v>
      </c>
      <c r="E15" s="32">
        <v>445508.40859770798</v>
      </c>
      <c r="F15" s="32">
        <v>32406.163332569398</v>
      </c>
      <c r="G15" s="32">
        <v>445508.40859770798</v>
      </c>
      <c r="H15" s="32">
        <v>6.7807439312181306E-2</v>
      </c>
    </row>
    <row r="16" spans="1:8" ht="14.25" x14ac:dyDescent="0.2">
      <c r="A16" s="32">
        <v>15</v>
      </c>
      <c r="B16" s="33">
        <v>27</v>
      </c>
      <c r="C16" s="32">
        <v>178841.19500000001</v>
      </c>
      <c r="D16" s="32">
        <v>1198226.5459666699</v>
      </c>
      <c r="E16" s="32">
        <v>1060564.4354000001</v>
      </c>
      <c r="F16" s="32">
        <v>137662.11056666699</v>
      </c>
      <c r="G16" s="32">
        <v>1060564.4354000001</v>
      </c>
      <c r="H16" s="32">
        <v>0.11488821628101099</v>
      </c>
    </row>
    <row r="17" spans="1:8" ht="14.25" x14ac:dyDescent="0.2">
      <c r="A17" s="32">
        <v>16</v>
      </c>
      <c r="B17" s="33">
        <v>29</v>
      </c>
      <c r="C17" s="32">
        <v>268412</v>
      </c>
      <c r="D17" s="32">
        <v>3211001.9404384601</v>
      </c>
      <c r="E17" s="32">
        <v>3317316.0874709398</v>
      </c>
      <c r="F17" s="32">
        <v>-106314.147032479</v>
      </c>
      <c r="G17" s="32">
        <v>3317316.0874709398</v>
      </c>
      <c r="H17" s="32">
        <v>-3.31093375228423E-2</v>
      </c>
    </row>
    <row r="18" spans="1:8" ht="14.25" x14ac:dyDescent="0.2">
      <c r="A18" s="32">
        <v>17</v>
      </c>
      <c r="B18" s="33">
        <v>31</v>
      </c>
      <c r="C18" s="32">
        <v>37800.913999999997</v>
      </c>
      <c r="D18" s="32">
        <v>299627.099359549</v>
      </c>
      <c r="E18" s="32">
        <v>247700.27326691401</v>
      </c>
      <c r="F18" s="32">
        <v>51926.826092634998</v>
      </c>
      <c r="G18" s="32">
        <v>247700.27326691401</v>
      </c>
      <c r="H18" s="32">
        <v>0.173304838593132</v>
      </c>
    </row>
    <row r="19" spans="1:8" ht="14.25" x14ac:dyDescent="0.2">
      <c r="A19" s="32">
        <v>18</v>
      </c>
      <c r="B19" s="33">
        <v>32</v>
      </c>
      <c r="C19" s="32">
        <v>18942.638999999999</v>
      </c>
      <c r="D19" s="32">
        <v>290071.395197451</v>
      </c>
      <c r="E19" s="32">
        <v>278860.75380099303</v>
      </c>
      <c r="F19" s="32">
        <v>11210.6413964577</v>
      </c>
      <c r="G19" s="32">
        <v>278860.75380099303</v>
      </c>
      <c r="H19" s="32">
        <v>3.86478693937631E-2</v>
      </c>
    </row>
    <row r="20" spans="1:8" ht="14.25" x14ac:dyDescent="0.2">
      <c r="A20" s="32">
        <v>19</v>
      </c>
      <c r="B20" s="33">
        <v>33</v>
      </c>
      <c r="C20" s="32">
        <v>47807.792999999998</v>
      </c>
      <c r="D20" s="32">
        <v>508832.28580287402</v>
      </c>
      <c r="E20" s="32">
        <v>413361.29516768397</v>
      </c>
      <c r="F20" s="32">
        <v>95470.990635190698</v>
      </c>
      <c r="G20" s="32">
        <v>413361.29516768397</v>
      </c>
      <c r="H20" s="32">
        <v>0.18762761974615899</v>
      </c>
    </row>
    <row r="21" spans="1:8" ht="14.25" x14ac:dyDescent="0.2">
      <c r="A21" s="32">
        <v>20</v>
      </c>
      <c r="B21" s="33">
        <v>34</v>
      </c>
      <c r="C21" s="32">
        <v>60606.048000000003</v>
      </c>
      <c r="D21" s="32">
        <v>322151.002425535</v>
      </c>
      <c r="E21" s="32">
        <v>213713.244891259</v>
      </c>
      <c r="F21" s="32">
        <v>108437.757534276</v>
      </c>
      <c r="G21" s="32">
        <v>213713.244891259</v>
      </c>
      <c r="H21" s="32">
        <v>0.33660537051826001</v>
      </c>
    </row>
    <row r="22" spans="1:8" ht="14.25" x14ac:dyDescent="0.2">
      <c r="A22" s="32">
        <v>21</v>
      </c>
      <c r="B22" s="33">
        <v>35</v>
      </c>
      <c r="C22" s="32">
        <v>45069.847000000002</v>
      </c>
      <c r="D22" s="32">
        <v>1043467.3972911499</v>
      </c>
      <c r="E22" s="32">
        <v>1049153.2036973501</v>
      </c>
      <c r="F22" s="32">
        <v>-5685.8064061946898</v>
      </c>
      <c r="G22" s="32">
        <v>1049153.2036973501</v>
      </c>
      <c r="H22" s="32">
        <v>-5.44895453461707E-3</v>
      </c>
    </row>
    <row r="23" spans="1:8" ht="14.25" x14ac:dyDescent="0.2">
      <c r="A23" s="32">
        <v>22</v>
      </c>
      <c r="B23" s="33">
        <v>36</v>
      </c>
      <c r="C23" s="32">
        <v>210704.21400000001</v>
      </c>
      <c r="D23" s="32">
        <v>779707.51464867301</v>
      </c>
      <c r="E23" s="32">
        <v>688198.594100432</v>
      </c>
      <c r="F23" s="32">
        <v>91508.920548240596</v>
      </c>
      <c r="G23" s="32">
        <v>688198.594100432</v>
      </c>
      <c r="H23" s="32">
        <v>0.117363137880585</v>
      </c>
    </row>
    <row r="24" spans="1:8" ht="14.25" x14ac:dyDescent="0.2">
      <c r="A24" s="32">
        <v>23</v>
      </c>
      <c r="B24" s="33">
        <v>37</v>
      </c>
      <c r="C24" s="32">
        <v>159430.356</v>
      </c>
      <c r="D24" s="32">
        <v>1243392.8527646</v>
      </c>
      <c r="E24" s="32">
        <v>1166512.6776505101</v>
      </c>
      <c r="F24" s="32">
        <v>76880.175114092504</v>
      </c>
      <c r="G24" s="32">
        <v>1166512.6776505101</v>
      </c>
      <c r="H24" s="32">
        <v>6.18309611022409E-2</v>
      </c>
    </row>
    <row r="25" spans="1:8" ht="14.25" x14ac:dyDescent="0.2">
      <c r="A25" s="32">
        <v>24</v>
      </c>
      <c r="B25" s="33">
        <v>38</v>
      </c>
      <c r="C25" s="32">
        <v>249109.62400000001</v>
      </c>
      <c r="D25" s="32">
        <v>1148181.66693274</v>
      </c>
      <c r="E25" s="32">
        <v>1153508.9973194699</v>
      </c>
      <c r="F25" s="32">
        <v>-5327.33038672566</v>
      </c>
      <c r="G25" s="32">
        <v>1153508.9973194699</v>
      </c>
      <c r="H25" s="32">
        <v>-4.6397974642437096E-3</v>
      </c>
    </row>
    <row r="26" spans="1:8" ht="14.25" x14ac:dyDescent="0.2">
      <c r="A26" s="32">
        <v>25</v>
      </c>
      <c r="B26" s="33">
        <v>39</v>
      </c>
      <c r="C26" s="32">
        <v>84380.664000000004</v>
      </c>
      <c r="D26" s="32">
        <v>139089.11730350199</v>
      </c>
      <c r="E26" s="32">
        <v>101241.336810202</v>
      </c>
      <c r="F26" s="32">
        <v>37847.780493300001</v>
      </c>
      <c r="G26" s="32">
        <v>101241.336810202</v>
      </c>
      <c r="H26" s="32">
        <v>0.27211173114797699</v>
      </c>
    </row>
    <row r="27" spans="1:8" ht="14.25" x14ac:dyDescent="0.2">
      <c r="A27" s="32">
        <v>26</v>
      </c>
      <c r="B27" s="33">
        <v>40</v>
      </c>
      <c r="C27" s="32">
        <v>-1</v>
      </c>
      <c r="D27" s="32">
        <v>-2.4336000000000002</v>
      </c>
      <c r="E27" s="32">
        <v>-2.2124000000000001</v>
      </c>
      <c r="F27" s="32">
        <v>-0.22120000000000001</v>
      </c>
      <c r="G27" s="32">
        <v>-2.2124000000000001</v>
      </c>
      <c r="H27" s="32">
        <v>9.0894148586456294E-2</v>
      </c>
    </row>
    <row r="28" spans="1:8" ht="14.25" x14ac:dyDescent="0.2">
      <c r="A28" s="32">
        <v>27</v>
      </c>
      <c r="B28" s="33">
        <v>42</v>
      </c>
      <c r="C28" s="32">
        <v>11826.495000000001</v>
      </c>
      <c r="D28" s="32">
        <v>188952.38800000001</v>
      </c>
      <c r="E28" s="32">
        <v>171682.86989999999</v>
      </c>
      <c r="F28" s="32">
        <v>17269.518100000001</v>
      </c>
      <c r="G28" s="32">
        <v>171682.86989999999</v>
      </c>
      <c r="H28" s="32">
        <v>9.1396135729176403E-2</v>
      </c>
    </row>
    <row r="29" spans="1:8" ht="14.25" x14ac:dyDescent="0.2">
      <c r="A29" s="32">
        <v>28</v>
      </c>
      <c r="B29" s="33">
        <v>75</v>
      </c>
      <c r="C29" s="32">
        <v>402</v>
      </c>
      <c r="D29" s="32">
        <v>253936.75213760699</v>
      </c>
      <c r="E29" s="32">
        <v>240913.51290256399</v>
      </c>
      <c r="F29" s="32">
        <v>13023.2392350427</v>
      </c>
      <c r="G29" s="32">
        <v>240913.51290256399</v>
      </c>
      <c r="H29" s="32">
        <v>5.1285365845687103E-2</v>
      </c>
    </row>
    <row r="30" spans="1:8" ht="14.25" x14ac:dyDescent="0.2">
      <c r="A30" s="32">
        <v>29</v>
      </c>
      <c r="B30" s="33">
        <v>76</v>
      </c>
      <c r="C30" s="32">
        <v>2079</v>
      </c>
      <c r="D30" s="32">
        <v>492580.28833760699</v>
      </c>
      <c r="E30" s="32">
        <v>471960.20369829098</v>
      </c>
      <c r="F30" s="32">
        <v>20620.084639316199</v>
      </c>
      <c r="G30" s="32">
        <v>471960.20369829098</v>
      </c>
      <c r="H30" s="32">
        <v>4.18613678369191E-2</v>
      </c>
    </row>
    <row r="31" spans="1:8" ht="14.25" x14ac:dyDescent="0.2">
      <c r="A31" s="32">
        <v>30</v>
      </c>
      <c r="B31" s="33">
        <v>99</v>
      </c>
      <c r="C31" s="32">
        <v>25</v>
      </c>
      <c r="D31" s="32">
        <v>10351.1799410029</v>
      </c>
      <c r="E31" s="32">
        <v>8825.3094319643005</v>
      </c>
      <c r="F31" s="32">
        <v>1525.87050903865</v>
      </c>
      <c r="G31" s="32">
        <v>8825.3094319643005</v>
      </c>
      <c r="H31" s="32">
        <v>0.14741029696473501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2014-08-16T01:45:37Z</dcterms:modified>
</cp:coreProperties>
</file>