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<sst xmlns="http://schemas.openxmlformats.org/spreadsheetml/2006/main" count="116" uniqueCount="73">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</sst>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18490736.6921</v>
      </c>
      <c r="F3" s="25">
        <f>RA!I7</f>
        <v>1987468.8944999999</v>
      </c>
      <c r="G3" s="16">
        <f>E3-F3</f>
        <v>16503267.797599999</v>
      </c>
      <c r="H3" s="27">
        <f>RA!J7</f>
        <v>10.7484570657973</v>
      </c>
      <c r="I3" s="20">
        <f>SUM(I4:I40)</f>
        <v>18490741.497081805</v>
      </c>
      <c r="J3" s="21">
        <f>SUM(J4:J40)</f>
        <v>16503267.970956761</v>
      </c>
      <c r="K3" s="22">
        <f>E3-I3</f>
        <v>-4.8049818053841591</v>
      </c>
      <c r="L3" s="22">
        <f>G3-J3</f>
        <v>-0.17335676215589046</v>
      </c>
    </row>
    <row r="4" spans="1:13" x14ac:dyDescent="0.15">
      <c r="A4" s="41">
        <f>RA!A8</f>
        <v>41870</v>
      </c>
      <c r="B4" s="12">
        <v>12</v>
      </c>
      <c r="C4" s="38" t="s">
        <v>6</v>
      </c>
      <c r="D4" s="38"/>
      <c r="E4" s="15">
        <f>VLOOKUP(C4,RA!B8:D39,3,0)</f>
        <v>621889.39780000004</v>
      </c>
      <c r="F4" s="25">
        <f>VLOOKUP(C4,RA!B8:I43,8,0)</f>
        <v>166637.37760000001</v>
      </c>
      <c r="G4" s="16">
        <f t="shared" ref="G4:G40" si="0">E4-F4</f>
        <v>455252.02020000003</v>
      </c>
      <c r="H4" s="27">
        <f>RA!J8</f>
        <v>26.7953398449141</v>
      </c>
      <c r="I4" s="20">
        <f>VLOOKUP(B4,RMS!B:D,3,FALSE)</f>
        <v>621890.023657265</v>
      </c>
      <c r="J4" s="21">
        <f>VLOOKUP(B4,RMS!B:E,4,FALSE)</f>
        <v>455252.03154786298</v>
      </c>
      <c r="K4" s="22">
        <f t="shared" ref="K4:K40" si="1">E4-I4</f>
        <v>-0.62585726496763527</v>
      </c>
      <c r="L4" s="22">
        <f t="shared" ref="L4:L40" si="2">G4-J4</f>
        <v>-1.1347862950060517E-2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134642.70680000001</v>
      </c>
      <c r="F5" s="25">
        <f>VLOOKUP(C5,RA!B9:I44,8,0)</f>
        <v>30199.372100000001</v>
      </c>
      <c r="G5" s="16">
        <f t="shared" si="0"/>
        <v>104443.33470000001</v>
      </c>
      <c r="H5" s="27">
        <f>RA!J9</f>
        <v>22.429266922610601</v>
      </c>
      <c r="I5" s="20">
        <f>VLOOKUP(B5,RMS!B:D,3,FALSE)</f>
        <v>134642.76953514101</v>
      </c>
      <c r="J5" s="21">
        <f>VLOOKUP(B5,RMS!B:E,4,FALSE)</f>
        <v>104443.34263572301</v>
      </c>
      <c r="K5" s="22">
        <f t="shared" si="1"/>
        <v>-6.2735140993027017E-2</v>
      </c>
      <c r="L5" s="22">
        <f t="shared" si="2"/>
        <v>-7.9357229988090694E-3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149674.53839999999</v>
      </c>
      <c r="F6" s="25">
        <f>VLOOKUP(C6,RA!B10:I45,8,0)</f>
        <v>40688.902399999999</v>
      </c>
      <c r="G6" s="16">
        <f t="shared" si="0"/>
        <v>108985.636</v>
      </c>
      <c r="H6" s="27">
        <f>RA!J10</f>
        <v>27.184919248763801</v>
      </c>
      <c r="I6" s="20">
        <f>VLOOKUP(B6,RMS!B:D,3,FALSE)</f>
        <v>149676.90178974401</v>
      </c>
      <c r="J6" s="21">
        <f>VLOOKUP(B6,RMS!B:E,4,FALSE)</f>
        <v>108985.636411966</v>
      </c>
      <c r="K6" s="22">
        <f t="shared" si="1"/>
        <v>-2.3633897440158762</v>
      </c>
      <c r="L6" s="22">
        <f t="shared" si="2"/>
        <v>-4.1196600068360567E-4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47360.617299999998</v>
      </c>
      <c r="F7" s="25">
        <f>VLOOKUP(C7,RA!B11:I46,8,0)</f>
        <v>11128.326800000001</v>
      </c>
      <c r="G7" s="16">
        <f t="shared" si="0"/>
        <v>36232.290499999996</v>
      </c>
      <c r="H7" s="27">
        <f>RA!J11</f>
        <v>23.4970053905949</v>
      </c>
      <c r="I7" s="20">
        <f>VLOOKUP(B7,RMS!B:D,3,FALSE)</f>
        <v>47360.641556410301</v>
      </c>
      <c r="J7" s="21">
        <f>VLOOKUP(B7,RMS!B:E,4,FALSE)</f>
        <v>36232.290674358999</v>
      </c>
      <c r="K7" s="22">
        <f t="shared" si="1"/>
        <v>-2.4256410302768927E-2</v>
      </c>
      <c r="L7" s="22">
        <f t="shared" si="2"/>
        <v>-1.7435900372220203E-4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124619.7322</v>
      </c>
      <c r="F8" s="25">
        <f>VLOOKUP(C8,RA!B12:I47,8,0)</f>
        <v>24927.145499999999</v>
      </c>
      <c r="G8" s="16">
        <f t="shared" si="0"/>
        <v>99692.5867</v>
      </c>
      <c r="H8" s="27">
        <f>RA!J12</f>
        <v>20.002567057354</v>
      </c>
      <c r="I8" s="20">
        <f>VLOOKUP(B8,RMS!B:D,3,FALSE)</f>
        <v>124619.73068034201</v>
      </c>
      <c r="J8" s="21">
        <f>VLOOKUP(B8,RMS!B:E,4,FALSE)</f>
        <v>99692.586501709404</v>
      </c>
      <c r="K8" s="22">
        <f t="shared" si="1"/>
        <v>1.5196579915937036E-3</v>
      </c>
      <c r="L8" s="22">
        <f t="shared" si="2"/>
        <v>1.9829059601761401E-4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290154.46470000001</v>
      </c>
      <c r="F9" s="25">
        <f>VLOOKUP(C9,RA!B13:I48,8,0)</f>
        <v>80529.745500000005</v>
      </c>
      <c r="G9" s="16">
        <f t="shared" si="0"/>
        <v>209624.71919999999</v>
      </c>
      <c r="H9" s="27">
        <f>RA!J13</f>
        <v>27.754094903644599</v>
      </c>
      <c r="I9" s="20">
        <f>VLOOKUP(B9,RMS!B:D,3,FALSE)</f>
        <v>290154.70863931603</v>
      </c>
      <c r="J9" s="21">
        <f>VLOOKUP(B9,RMS!B:E,4,FALSE)</f>
        <v>209624.718523077</v>
      </c>
      <c r="K9" s="22">
        <f t="shared" si="1"/>
        <v>-0.24393931601662189</v>
      </c>
      <c r="L9" s="22">
        <f t="shared" si="2"/>
        <v>6.7692299489863217E-4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156522.4711</v>
      </c>
      <c r="F10" s="25">
        <f>VLOOKUP(C10,RA!B14:I49,8,0)</f>
        <v>12936.540199999999</v>
      </c>
      <c r="G10" s="16">
        <f t="shared" si="0"/>
        <v>143585.93090000001</v>
      </c>
      <c r="H10" s="27">
        <f>RA!J14</f>
        <v>8.2649731435271203</v>
      </c>
      <c r="I10" s="20">
        <f>VLOOKUP(B10,RMS!B:D,3,FALSE)</f>
        <v>156522.475493162</v>
      </c>
      <c r="J10" s="21">
        <f>VLOOKUP(B10,RMS!B:E,4,FALSE)</f>
        <v>143585.93124273501</v>
      </c>
      <c r="K10" s="22">
        <f t="shared" si="1"/>
        <v>-4.393162002088502E-3</v>
      </c>
      <c r="L10" s="22">
        <f t="shared" si="2"/>
        <v>-3.4273500205017626E-4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109605.1439</v>
      </c>
      <c r="F11" s="25">
        <f>VLOOKUP(C11,RA!B15:I50,8,0)</f>
        <v>1688.9952000000001</v>
      </c>
      <c r="G11" s="16">
        <f t="shared" si="0"/>
        <v>107916.14869999999</v>
      </c>
      <c r="H11" s="27">
        <f>RA!J15</f>
        <v>1.5409816910974401</v>
      </c>
      <c r="I11" s="20">
        <f>VLOOKUP(B11,RMS!B:D,3,FALSE)</f>
        <v>109605.200193162</v>
      </c>
      <c r="J11" s="21">
        <f>VLOOKUP(B11,RMS!B:E,4,FALSE)</f>
        <v>107916.14980854699</v>
      </c>
      <c r="K11" s="22">
        <f t="shared" si="1"/>
        <v>-5.6293162007932551E-2</v>
      </c>
      <c r="L11" s="22">
        <f t="shared" si="2"/>
        <v>-1.1085470032412559E-3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1034139.2916</v>
      </c>
      <c r="F12" s="25">
        <f>VLOOKUP(C12,RA!B16:I51,8,0)</f>
        <v>-4285.8926000000001</v>
      </c>
      <c r="G12" s="16">
        <f t="shared" si="0"/>
        <v>1038425.1842</v>
      </c>
      <c r="H12" s="27">
        <f>RA!J16</f>
        <v>-0.41444055310662797</v>
      </c>
      <c r="I12" s="20">
        <f>VLOOKUP(B12,RMS!B:D,3,FALSE)</f>
        <v>1034139.0937</v>
      </c>
      <c r="J12" s="21">
        <f>VLOOKUP(B12,RMS!B:E,4,FALSE)</f>
        <v>1038425.1842</v>
      </c>
      <c r="K12" s="22">
        <f t="shared" si="1"/>
        <v>0.19790000002831221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1817525.3759999999</v>
      </c>
      <c r="F13" s="25">
        <f>VLOOKUP(C13,RA!B17:I52,8,0)</f>
        <v>-23349.979899999998</v>
      </c>
      <c r="G13" s="16">
        <f t="shared" si="0"/>
        <v>1840875.3558999998</v>
      </c>
      <c r="H13" s="27">
        <f>RA!J17</f>
        <v>-1.2847127312955899</v>
      </c>
      <c r="I13" s="20">
        <f>VLOOKUP(B13,RMS!B:D,3,FALSE)</f>
        <v>1817525.4480008499</v>
      </c>
      <c r="J13" s="21">
        <f>VLOOKUP(B13,RMS!B:E,4,FALSE)</f>
        <v>1840875.35737009</v>
      </c>
      <c r="K13" s="22">
        <f t="shared" si="1"/>
        <v>-7.2000849992036819E-2</v>
      </c>
      <c r="L13" s="22">
        <f t="shared" si="2"/>
        <v>-1.4700901228934526E-3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1915812.4648</v>
      </c>
      <c r="F14" s="25">
        <f>VLOOKUP(C14,RA!B18:I53,8,0)</f>
        <v>309022.60889999999</v>
      </c>
      <c r="G14" s="16">
        <f t="shared" si="0"/>
        <v>1606789.8558999998</v>
      </c>
      <c r="H14" s="27">
        <f>RA!J18</f>
        <v>16.130107438895902</v>
      </c>
      <c r="I14" s="20">
        <f>VLOOKUP(B14,RMS!B:D,3,FALSE)</f>
        <v>1915812.98977863</v>
      </c>
      <c r="J14" s="21">
        <f>VLOOKUP(B14,RMS!B:E,4,FALSE)</f>
        <v>1606789.86151282</v>
      </c>
      <c r="K14" s="22">
        <f t="shared" si="1"/>
        <v>-0.52497863001190126</v>
      </c>
      <c r="L14" s="22">
        <f t="shared" si="2"/>
        <v>-5.612820154055953E-3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516989.25459999999</v>
      </c>
      <c r="F15" s="25">
        <f>VLOOKUP(C15,RA!B19:I54,8,0)</f>
        <v>45065.6368</v>
      </c>
      <c r="G15" s="16">
        <f t="shared" si="0"/>
        <v>471923.61780000001</v>
      </c>
      <c r="H15" s="27">
        <f>RA!J19</f>
        <v>8.7169387756168693</v>
      </c>
      <c r="I15" s="20">
        <f>VLOOKUP(B15,RMS!B:D,3,FALSE)</f>
        <v>516989.26787179499</v>
      </c>
      <c r="J15" s="21">
        <f>VLOOKUP(B15,RMS!B:E,4,FALSE)</f>
        <v>471923.61809401697</v>
      </c>
      <c r="K15" s="22">
        <f t="shared" si="1"/>
        <v>-1.3271795003674924E-2</v>
      </c>
      <c r="L15" s="22">
        <f t="shared" si="2"/>
        <v>-2.940169651992619E-4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937759.53049999999</v>
      </c>
      <c r="F16" s="25">
        <f>VLOOKUP(C16,RA!B20:I55,8,0)</f>
        <v>76974.745699999999</v>
      </c>
      <c r="G16" s="16">
        <f t="shared" si="0"/>
        <v>860784.78480000002</v>
      </c>
      <c r="H16" s="27">
        <f>RA!J20</f>
        <v>8.2083671982473199</v>
      </c>
      <c r="I16" s="20">
        <f>VLOOKUP(B16,RMS!B:D,3,FALSE)</f>
        <v>937759.47439999995</v>
      </c>
      <c r="J16" s="21">
        <f>VLOOKUP(B16,RMS!B:E,4,FALSE)</f>
        <v>860784.78480000002</v>
      </c>
      <c r="K16" s="22">
        <f t="shared" si="1"/>
        <v>5.6100000045262277E-2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416642.92489999998</v>
      </c>
      <c r="F17" s="25">
        <f>VLOOKUP(C17,RA!B21:I56,8,0)</f>
        <v>38017.042699999998</v>
      </c>
      <c r="G17" s="16">
        <f t="shared" si="0"/>
        <v>378625.88219999999</v>
      </c>
      <c r="H17" s="27">
        <f>RA!J21</f>
        <v>9.1246101704774194</v>
      </c>
      <c r="I17" s="20">
        <f>VLOOKUP(B17,RMS!B:D,3,FALSE)</f>
        <v>416642.82419667201</v>
      </c>
      <c r="J17" s="21">
        <f>VLOOKUP(B17,RMS!B:E,4,FALSE)</f>
        <v>378625.88209750399</v>
      </c>
      <c r="K17" s="22">
        <f t="shared" si="1"/>
        <v>0.10070332797477022</v>
      </c>
      <c r="L17" s="22">
        <f t="shared" si="2"/>
        <v>1.0249600745737553E-4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1272310.6428</v>
      </c>
      <c r="F18" s="25">
        <f>VLOOKUP(C18,RA!B22:I57,8,0)</f>
        <v>145703.49</v>
      </c>
      <c r="G18" s="16">
        <f t="shared" si="0"/>
        <v>1126607.1528</v>
      </c>
      <c r="H18" s="27">
        <f>RA!J22</f>
        <v>11.4518801539966</v>
      </c>
      <c r="I18" s="20">
        <f>VLOOKUP(B18,RMS!B:D,3,FALSE)</f>
        <v>1272310.8783333299</v>
      </c>
      <c r="J18" s="21">
        <f>VLOOKUP(B18,RMS!B:E,4,FALSE)</f>
        <v>1126607.1521999999</v>
      </c>
      <c r="K18" s="22">
        <f t="shared" si="1"/>
        <v>-0.23553332989104092</v>
      </c>
      <c r="L18" s="22">
        <f t="shared" si="2"/>
        <v>6.0000014491379261E-4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2895637.2910000002</v>
      </c>
      <c r="F19" s="25">
        <f>VLOOKUP(C19,RA!B23:I58,8,0)</f>
        <v>289610.29460000002</v>
      </c>
      <c r="G19" s="16">
        <f t="shared" si="0"/>
        <v>2606026.9964000001</v>
      </c>
      <c r="H19" s="27">
        <f>RA!J23</f>
        <v>10.001608126133201</v>
      </c>
      <c r="I19" s="20">
        <f>VLOOKUP(B19,RMS!B:D,3,FALSE)</f>
        <v>2895638.5284000002</v>
      </c>
      <c r="J19" s="21">
        <f>VLOOKUP(B19,RMS!B:E,4,FALSE)</f>
        <v>2606027.0419478598</v>
      </c>
      <c r="K19" s="22">
        <f t="shared" si="1"/>
        <v>-1.2373999999836087</v>
      </c>
      <c r="L19" s="22">
        <f t="shared" si="2"/>
        <v>-4.5547859743237495E-2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291617.17090000003</v>
      </c>
      <c r="F20" s="25">
        <f>VLOOKUP(C20,RA!B24:I59,8,0)</f>
        <v>54137.5988</v>
      </c>
      <c r="G20" s="16">
        <f t="shared" si="0"/>
        <v>237479.57210000002</v>
      </c>
      <c r="H20" s="27">
        <f>RA!J24</f>
        <v>18.564612856272699</v>
      </c>
      <c r="I20" s="20">
        <f>VLOOKUP(B20,RMS!B:D,3,FALSE)</f>
        <v>291617.09420912201</v>
      </c>
      <c r="J20" s="21">
        <f>VLOOKUP(B20,RMS!B:E,4,FALSE)</f>
        <v>237479.55915080899</v>
      </c>
      <c r="K20" s="22">
        <f t="shared" si="1"/>
        <v>7.6690878020599484E-2</v>
      </c>
      <c r="L20" s="22">
        <f t="shared" si="2"/>
        <v>1.2949191033840179E-2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252036.35509999999</v>
      </c>
      <c r="F21" s="25">
        <f>VLOOKUP(C21,RA!B25:I60,8,0)</f>
        <v>26221.273300000001</v>
      </c>
      <c r="G21" s="16">
        <f t="shared" si="0"/>
        <v>225815.08179999999</v>
      </c>
      <c r="H21" s="27">
        <f>RA!J25</f>
        <v>10.403766269987599</v>
      </c>
      <c r="I21" s="20">
        <f>VLOOKUP(B21,RMS!B:D,3,FALSE)</f>
        <v>252036.35985018499</v>
      </c>
      <c r="J21" s="21">
        <f>VLOOKUP(B21,RMS!B:E,4,FALSE)</f>
        <v>225815.08886150701</v>
      </c>
      <c r="K21" s="22">
        <f t="shared" si="1"/>
        <v>-4.7501850058324635E-3</v>
      </c>
      <c r="L21" s="22">
        <f t="shared" si="2"/>
        <v>-7.0615070289932191E-3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488765.74859999999</v>
      </c>
      <c r="F22" s="25">
        <f>VLOOKUP(C22,RA!B26:I61,8,0)</f>
        <v>105541.3851</v>
      </c>
      <c r="G22" s="16">
        <f t="shared" si="0"/>
        <v>383224.36349999998</v>
      </c>
      <c r="H22" s="27">
        <f>RA!J26</f>
        <v>21.5934495005651</v>
      </c>
      <c r="I22" s="20">
        <f>VLOOKUP(B22,RMS!B:D,3,FALSE)</f>
        <v>488765.75335224299</v>
      </c>
      <c r="J22" s="21">
        <f>VLOOKUP(B22,RMS!B:E,4,FALSE)</f>
        <v>383224.353709705</v>
      </c>
      <c r="K22" s="22">
        <f t="shared" si="1"/>
        <v>-4.7522429958917201E-3</v>
      </c>
      <c r="L22" s="22">
        <f t="shared" si="2"/>
        <v>9.7902949783019722E-3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344472.48739999998</v>
      </c>
      <c r="F23" s="25">
        <f>VLOOKUP(C23,RA!B27:I62,8,0)</f>
        <v>117492.0137</v>
      </c>
      <c r="G23" s="16">
        <f t="shared" si="0"/>
        <v>226980.47369999997</v>
      </c>
      <c r="H23" s="27">
        <f>RA!J27</f>
        <v>34.107807734313702</v>
      </c>
      <c r="I23" s="20">
        <f>VLOOKUP(B23,RMS!B:D,3,FALSE)</f>
        <v>344472.42011698801</v>
      </c>
      <c r="J23" s="21">
        <f>VLOOKUP(B23,RMS!B:E,4,FALSE)</f>
        <v>226980.490275991</v>
      </c>
      <c r="K23" s="22">
        <f t="shared" si="1"/>
        <v>6.7283011972904205E-2</v>
      </c>
      <c r="L23" s="22">
        <f t="shared" si="2"/>
        <v>-1.6575991030549631E-2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972055.33440000005</v>
      </c>
      <c r="F24" s="25">
        <f>VLOOKUP(C24,RA!B28:I63,8,0)</f>
        <v>45499.0092</v>
      </c>
      <c r="G24" s="16">
        <f t="shared" si="0"/>
        <v>926556.32520000008</v>
      </c>
      <c r="H24" s="27">
        <f>RA!J28</f>
        <v>4.68070155986379</v>
      </c>
      <c r="I24" s="20">
        <f>VLOOKUP(B24,RMS!B:D,3,FALSE)</f>
        <v>972055.33422566403</v>
      </c>
      <c r="J24" s="21">
        <f>VLOOKUP(B24,RMS!B:E,4,FALSE)</f>
        <v>926556.32151769905</v>
      </c>
      <c r="K24" s="22">
        <f t="shared" si="1"/>
        <v>1.7433601897209883E-4</v>
      </c>
      <c r="L24" s="22">
        <f t="shared" si="2"/>
        <v>3.6823010304942727E-3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742007.97790000006</v>
      </c>
      <c r="F25" s="25">
        <f>VLOOKUP(C25,RA!B29:I64,8,0)</f>
        <v>117799.8686</v>
      </c>
      <c r="G25" s="16">
        <f t="shared" si="0"/>
        <v>624208.10930000001</v>
      </c>
      <c r="H25" s="27">
        <f>RA!J29</f>
        <v>15.8758223777313</v>
      </c>
      <c r="I25" s="20">
        <f>VLOOKUP(B25,RMS!B:D,3,FALSE)</f>
        <v>742007.97572566394</v>
      </c>
      <c r="J25" s="21">
        <f>VLOOKUP(B25,RMS!B:E,4,FALSE)</f>
        <v>624208.15771918499</v>
      </c>
      <c r="K25" s="22">
        <f t="shared" si="1"/>
        <v>2.1743361139670014E-3</v>
      </c>
      <c r="L25" s="22">
        <f t="shared" si="2"/>
        <v>-4.8419184982776642E-2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1136568.1381999999</v>
      </c>
      <c r="F26" s="25">
        <f>VLOOKUP(C26,RA!B30:I65,8,0)</f>
        <v>146766.00709999999</v>
      </c>
      <c r="G26" s="16">
        <f t="shared" si="0"/>
        <v>989802.13109999988</v>
      </c>
      <c r="H26" s="27">
        <f>RA!J30</f>
        <v>12.9130847651981</v>
      </c>
      <c r="I26" s="20">
        <f>VLOOKUP(B26,RMS!B:D,3,FALSE)</f>
        <v>1136568.11719823</v>
      </c>
      <c r="J26" s="21">
        <f>VLOOKUP(B26,RMS!B:E,4,FALSE)</f>
        <v>989802.10476573894</v>
      </c>
      <c r="K26" s="22">
        <f t="shared" si="1"/>
        <v>2.1001769928261638E-2</v>
      </c>
      <c r="L26" s="22">
        <f t="shared" si="2"/>
        <v>2.6334260939620435E-2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933884.04740000004</v>
      </c>
      <c r="F27" s="25">
        <f>VLOOKUP(C27,RA!B31:I66,8,0)</f>
        <v>26518.243600000002</v>
      </c>
      <c r="G27" s="16">
        <f t="shared" si="0"/>
        <v>907365.80379999999</v>
      </c>
      <c r="H27" s="27">
        <f>RA!J31</f>
        <v>2.8395648982150101</v>
      </c>
      <c r="I27" s="20">
        <f>VLOOKUP(B27,RMS!B:D,3,FALSE)</f>
        <v>933884.02440796501</v>
      </c>
      <c r="J27" s="21">
        <f>VLOOKUP(B27,RMS!B:E,4,FALSE)</f>
        <v>907365.89933716797</v>
      </c>
      <c r="K27" s="22">
        <f t="shared" si="1"/>
        <v>2.2992035024799407E-2</v>
      </c>
      <c r="L27" s="22">
        <f t="shared" si="2"/>
        <v>-9.5537167973816395E-2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133680.77350000001</v>
      </c>
      <c r="F28" s="25">
        <f>VLOOKUP(C28,RA!B32:I67,8,0)</f>
        <v>38228.715400000001</v>
      </c>
      <c r="G28" s="16">
        <f t="shared" si="0"/>
        <v>95452.058100000009</v>
      </c>
      <c r="H28" s="27">
        <f>RA!J32</f>
        <v>28.597018403697401</v>
      </c>
      <c r="I28" s="20">
        <f>VLOOKUP(B28,RMS!B:D,3,FALSE)</f>
        <v>133680.65698873799</v>
      </c>
      <c r="J28" s="21">
        <f>VLOOKUP(B28,RMS!B:E,4,FALSE)</f>
        <v>95452.040403564897</v>
      </c>
      <c r="K28" s="22">
        <f t="shared" si="1"/>
        <v>0.11651126202195883</v>
      </c>
      <c r="L28" s="22">
        <f t="shared" si="2"/>
        <v>1.7696435112156905E-2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153607.2108</v>
      </c>
      <c r="F31" s="25">
        <f>VLOOKUP(C31,RA!B35:I70,8,0)</f>
        <v>25142.172299999998</v>
      </c>
      <c r="G31" s="16">
        <f t="shared" si="0"/>
        <v>128465.0385</v>
      </c>
      <c r="H31" s="27">
        <f>RA!J35</f>
        <v>16.367833364760202</v>
      </c>
      <c r="I31" s="20">
        <f>VLOOKUP(B31,RMS!B:D,3,FALSE)</f>
        <v>153607.2108</v>
      </c>
      <c r="J31" s="21">
        <f>VLOOKUP(B31,RMS!B:E,4,FALSE)</f>
        <v>128465.0405</v>
      </c>
      <c r="K31" s="22">
        <f t="shared" si="1"/>
        <v>0</v>
      </c>
      <c r="L31" s="22">
        <f t="shared" si="2"/>
        <v>-2.0000000076834112E-3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232007.69260000001</v>
      </c>
      <c r="F35" s="25">
        <f>VLOOKUP(C35,RA!B8:I74,8,0)</f>
        <v>13433.093800000001</v>
      </c>
      <c r="G35" s="16">
        <f t="shared" si="0"/>
        <v>218574.59880000001</v>
      </c>
      <c r="H35" s="27">
        <f>RA!J39</f>
        <v>5.7899346566752596</v>
      </c>
      <c r="I35" s="20">
        <f>VLOOKUP(B35,RMS!B:D,3,FALSE)</f>
        <v>232007.69230769199</v>
      </c>
      <c r="J35" s="21">
        <f>VLOOKUP(B35,RMS!B:E,4,FALSE)</f>
        <v>218574.59829059799</v>
      </c>
      <c r="K35" s="22">
        <f t="shared" si="1"/>
        <v>2.9230801737867296E-4</v>
      </c>
      <c r="L35" s="22">
        <f t="shared" si="2"/>
        <v>5.0940201617777348E-4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338709.90700000001</v>
      </c>
      <c r="F36" s="25">
        <f>VLOOKUP(C36,RA!B8:I75,8,0)</f>
        <v>20584.168300000001</v>
      </c>
      <c r="G36" s="16">
        <f t="shared" si="0"/>
        <v>318125.73869999999</v>
      </c>
      <c r="H36" s="27">
        <f>RA!J40</f>
        <v>6.0772265217503696</v>
      </c>
      <c r="I36" s="20">
        <f>VLOOKUP(B36,RMS!B:D,3,FALSE)</f>
        <v>338709.90152222198</v>
      </c>
      <c r="J36" s="21">
        <f>VLOOKUP(B36,RMS!B:E,4,FALSE)</f>
        <v>318125.74057863199</v>
      </c>
      <c r="K36" s="22">
        <f t="shared" si="1"/>
        <v>5.4777780314907432E-3</v>
      </c>
      <c r="L36" s="22">
        <f t="shared" si="2"/>
        <v>-1.8786319997161627E-3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30037.999899999999</v>
      </c>
      <c r="F40" s="25">
        <f>VLOOKUP(C40,RA!B8:I78,8,0)</f>
        <v>4610.9938000000002</v>
      </c>
      <c r="G40" s="16">
        <f t="shared" si="0"/>
        <v>25427.006099999999</v>
      </c>
      <c r="H40" s="27">
        <f>RA!J43</f>
        <v>0</v>
      </c>
      <c r="I40" s="20">
        <f>VLOOKUP(B40,RMS!B:D,3,FALSE)</f>
        <v>30038.0001512745</v>
      </c>
      <c r="J40" s="21">
        <f>VLOOKUP(B40,RMS!B:E,4,FALSE)</f>
        <v>25427.0062778912</v>
      </c>
      <c r="K40" s="22">
        <f t="shared" si="1"/>
        <v>-2.5127450135187246E-4</v>
      </c>
      <c r="L40" s="22">
        <f t="shared" si="2"/>
        <v>-1.7789120101951994E-4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18490736.6921</v>
      </c>
      <c r="E7" s="65">
        <v>19732656</v>
      </c>
      <c r="F7" s="66">
        <v>93.706273965856397</v>
      </c>
      <c r="G7" s="65">
        <v>15972215.341800001</v>
      </c>
      <c r="H7" s="66">
        <v>15.7681404639525</v>
      </c>
      <c r="I7" s="65">
        <v>1987468.8944999999</v>
      </c>
      <c r="J7" s="66">
        <v>10.7484570657973</v>
      </c>
      <c r="K7" s="65">
        <v>1989886.9931000001</v>
      </c>
      <c r="L7" s="66">
        <v>12.458428280092001</v>
      </c>
      <c r="M7" s="66">
        <v>-1.2151939323109999E-3</v>
      </c>
      <c r="N7" s="65">
        <v>327947957.63129997</v>
      </c>
      <c r="O7" s="65">
        <v>4543467122.2073002</v>
      </c>
      <c r="P7" s="65">
        <v>1039583</v>
      </c>
      <c r="Q7" s="65">
        <v>877976</v>
      </c>
      <c r="R7" s="66">
        <v>18.4067673831631</v>
      </c>
      <c r="S7" s="65">
        <v>17.786686288733101</v>
      </c>
      <c r="T7" s="65">
        <v>16.391221287142201</v>
      </c>
      <c r="U7" s="67">
        <v>7.8455591948837702</v>
      </c>
      <c r="V7" s="55"/>
      <c r="W7" s="55"/>
    </row>
    <row r="8" spans="1:23" ht="14.25" thickBot="1" x14ac:dyDescent="0.2">
      <c r="A8" s="52">
        <v>41870</v>
      </c>
      <c r="B8" s="42" t="s">
        <v>6</v>
      </c>
      <c r="C8" s="43"/>
      <c r="D8" s="68">
        <v>621889.39780000004</v>
      </c>
      <c r="E8" s="68">
        <v>659206</v>
      </c>
      <c r="F8" s="69">
        <v>94.339159200614105</v>
      </c>
      <c r="G8" s="68">
        <v>533137.86450000003</v>
      </c>
      <c r="H8" s="69">
        <v>16.6470136918966</v>
      </c>
      <c r="I8" s="68">
        <v>166637.37760000001</v>
      </c>
      <c r="J8" s="69">
        <v>26.7953398449141</v>
      </c>
      <c r="K8" s="68">
        <v>115398.2741</v>
      </c>
      <c r="L8" s="69">
        <v>21.645109414283599</v>
      </c>
      <c r="M8" s="69">
        <v>0.44401966926817299</v>
      </c>
      <c r="N8" s="68">
        <v>11376320.124700001</v>
      </c>
      <c r="O8" s="68">
        <v>171951437.66839999</v>
      </c>
      <c r="P8" s="68">
        <v>26241</v>
      </c>
      <c r="Q8" s="68">
        <v>21110</v>
      </c>
      <c r="R8" s="69">
        <v>24.306016106110899</v>
      </c>
      <c r="S8" s="68">
        <v>23.699150100987001</v>
      </c>
      <c r="T8" s="68">
        <v>24.357878540975801</v>
      </c>
      <c r="U8" s="70">
        <v>-2.7795445709312898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134642.70680000001</v>
      </c>
      <c r="E9" s="68">
        <v>175752</v>
      </c>
      <c r="F9" s="69">
        <v>76.609487687195596</v>
      </c>
      <c r="G9" s="68">
        <v>226447.69519999999</v>
      </c>
      <c r="H9" s="69">
        <v>-40.541365774960703</v>
      </c>
      <c r="I9" s="68">
        <v>30199.372100000001</v>
      </c>
      <c r="J9" s="69">
        <v>22.429266922610601</v>
      </c>
      <c r="K9" s="68">
        <v>34078.834000000003</v>
      </c>
      <c r="L9" s="69">
        <v>15.049318108493599</v>
      </c>
      <c r="M9" s="69">
        <v>-0.11383787074405199</v>
      </c>
      <c r="N9" s="68">
        <v>2319447.6716999998</v>
      </c>
      <c r="O9" s="68">
        <v>29454279.135600001</v>
      </c>
      <c r="P9" s="68">
        <v>7664</v>
      </c>
      <c r="Q9" s="68">
        <v>6196</v>
      </c>
      <c r="R9" s="69">
        <v>23.692704970948999</v>
      </c>
      <c r="S9" s="68">
        <v>17.568202870563699</v>
      </c>
      <c r="T9" s="68">
        <v>41.905463428018102</v>
      </c>
      <c r="U9" s="70">
        <v>-138.53016575891499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149674.53839999999</v>
      </c>
      <c r="E10" s="68">
        <v>199152</v>
      </c>
      <c r="F10" s="69">
        <v>75.1559303446614</v>
      </c>
      <c r="G10" s="68">
        <v>157369.80869999999</v>
      </c>
      <c r="H10" s="69">
        <v>-4.8899279751110303</v>
      </c>
      <c r="I10" s="68">
        <v>40688.902399999999</v>
      </c>
      <c r="J10" s="69">
        <v>27.184919248763801</v>
      </c>
      <c r="K10" s="68">
        <v>40103.295299999998</v>
      </c>
      <c r="L10" s="69">
        <v>25.483474645667499</v>
      </c>
      <c r="M10" s="69">
        <v>1.4602468341299E-2</v>
      </c>
      <c r="N10" s="68">
        <v>3107242.9555000002</v>
      </c>
      <c r="O10" s="68">
        <v>44375403.9472</v>
      </c>
      <c r="P10" s="68">
        <v>98591</v>
      </c>
      <c r="Q10" s="68">
        <v>85281</v>
      </c>
      <c r="R10" s="69">
        <v>15.607227870217301</v>
      </c>
      <c r="S10" s="68">
        <v>1.51813591910012</v>
      </c>
      <c r="T10" s="68">
        <v>1.4736029713535299</v>
      </c>
      <c r="U10" s="70">
        <v>2.93339662057349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47360.617299999998</v>
      </c>
      <c r="E11" s="68">
        <v>50378</v>
      </c>
      <c r="F11" s="69">
        <v>94.010515105800195</v>
      </c>
      <c r="G11" s="68">
        <v>37403.161899999999</v>
      </c>
      <c r="H11" s="69">
        <v>26.621961604802198</v>
      </c>
      <c r="I11" s="68">
        <v>11128.326800000001</v>
      </c>
      <c r="J11" s="69">
        <v>23.4970053905949</v>
      </c>
      <c r="K11" s="68">
        <v>9006.7855</v>
      </c>
      <c r="L11" s="69">
        <v>24.080278357429499</v>
      </c>
      <c r="M11" s="69">
        <v>0.23554922008523499</v>
      </c>
      <c r="N11" s="68">
        <v>1008447.7415</v>
      </c>
      <c r="O11" s="68">
        <v>18105554.427700002</v>
      </c>
      <c r="P11" s="68">
        <v>2542</v>
      </c>
      <c r="Q11" s="68">
        <v>2089</v>
      </c>
      <c r="R11" s="69">
        <v>21.685016754427998</v>
      </c>
      <c r="S11" s="68">
        <v>18.6312420535012</v>
      </c>
      <c r="T11" s="68">
        <v>18.639217903302999</v>
      </c>
      <c r="U11" s="70">
        <v>-4.2809007466764998E-2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124619.7322</v>
      </c>
      <c r="E12" s="68">
        <v>195235</v>
      </c>
      <c r="F12" s="69">
        <v>63.830630880733501</v>
      </c>
      <c r="G12" s="68">
        <v>169680.37520000001</v>
      </c>
      <c r="H12" s="69">
        <v>-26.556190099702199</v>
      </c>
      <c r="I12" s="68">
        <v>24927.145499999999</v>
      </c>
      <c r="J12" s="69">
        <v>20.002567057354</v>
      </c>
      <c r="K12" s="68">
        <v>-442.24799999999999</v>
      </c>
      <c r="L12" s="69">
        <v>-0.26063591589700802</v>
      </c>
      <c r="M12" s="69">
        <v>-57.364631383296199</v>
      </c>
      <c r="N12" s="68">
        <v>3071462.7933</v>
      </c>
      <c r="O12" s="68">
        <v>53823400.670299999</v>
      </c>
      <c r="P12" s="68">
        <v>1469</v>
      </c>
      <c r="Q12" s="68">
        <v>1231</v>
      </c>
      <c r="R12" s="69">
        <v>19.3338748984566</v>
      </c>
      <c r="S12" s="68">
        <v>84.833037576582697</v>
      </c>
      <c r="T12" s="68">
        <v>87.691333468724594</v>
      </c>
      <c r="U12" s="70">
        <v>-3.3693192814905299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290154.46470000001</v>
      </c>
      <c r="E13" s="68">
        <v>318758</v>
      </c>
      <c r="F13" s="69">
        <v>91.026567082238003</v>
      </c>
      <c r="G13" s="68">
        <v>290225.20179999998</v>
      </c>
      <c r="H13" s="69">
        <v>-2.4373176264936E-2</v>
      </c>
      <c r="I13" s="68">
        <v>80529.745500000005</v>
      </c>
      <c r="J13" s="69">
        <v>27.754094903644599</v>
      </c>
      <c r="K13" s="68">
        <v>75605.742400000003</v>
      </c>
      <c r="L13" s="69">
        <v>26.0507157652358</v>
      </c>
      <c r="M13" s="69">
        <v>6.5127369214219993E-2</v>
      </c>
      <c r="N13" s="68">
        <v>5457166.8563000001</v>
      </c>
      <c r="O13" s="68">
        <v>86114302.238600001</v>
      </c>
      <c r="P13" s="68">
        <v>12338</v>
      </c>
      <c r="Q13" s="68">
        <v>10398</v>
      </c>
      <c r="R13" s="69">
        <v>18.657434121946501</v>
      </c>
      <c r="S13" s="68">
        <v>23.517139301345399</v>
      </c>
      <c r="T13" s="68">
        <v>23.193300923254501</v>
      </c>
      <c r="U13" s="70">
        <v>1.37703133846911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156522.4711</v>
      </c>
      <c r="E14" s="68">
        <v>142732</v>
      </c>
      <c r="F14" s="69">
        <v>109.661793501107</v>
      </c>
      <c r="G14" s="68">
        <v>123920.20909999999</v>
      </c>
      <c r="H14" s="69">
        <v>26.309076006877099</v>
      </c>
      <c r="I14" s="68">
        <v>12936.540199999999</v>
      </c>
      <c r="J14" s="69">
        <v>8.2649731435271203</v>
      </c>
      <c r="K14" s="68">
        <v>13195.999</v>
      </c>
      <c r="L14" s="69">
        <v>10.648786905573401</v>
      </c>
      <c r="M14" s="69">
        <v>-1.9661929346917999E-2</v>
      </c>
      <c r="N14" s="68">
        <v>2958155.9186999998</v>
      </c>
      <c r="O14" s="68">
        <v>41315940.938699998</v>
      </c>
      <c r="P14" s="68">
        <v>3295</v>
      </c>
      <c r="Q14" s="68">
        <v>3640</v>
      </c>
      <c r="R14" s="69">
        <v>-9.4780219780219799</v>
      </c>
      <c r="S14" s="68">
        <v>47.5030261305008</v>
      </c>
      <c r="T14" s="68">
        <v>39.074054368131897</v>
      </c>
      <c r="U14" s="70">
        <v>17.744073270643302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109605.1439</v>
      </c>
      <c r="E15" s="68">
        <v>92686</v>
      </c>
      <c r="F15" s="69">
        <v>118.254260513993</v>
      </c>
      <c r="G15" s="68">
        <v>84414.033800000005</v>
      </c>
      <c r="H15" s="69">
        <v>29.842324748613098</v>
      </c>
      <c r="I15" s="68">
        <v>1688.9952000000001</v>
      </c>
      <c r="J15" s="69">
        <v>1.5409816910974401</v>
      </c>
      <c r="K15" s="68">
        <v>10895.1482</v>
      </c>
      <c r="L15" s="69">
        <v>12.9067972581592</v>
      </c>
      <c r="M15" s="69">
        <v>-0.84497730833987195</v>
      </c>
      <c r="N15" s="68">
        <v>2281338.5537999999</v>
      </c>
      <c r="O15" s="68">
        <v>32285821.296999998</v>
      </c>
      <c r="P15" s="68">
        <v>4716</v>
      </c>
      <c r="Q15" s="68">
        <v>4336</v>
      </c>
      <c r="R15" s="69">
        <v>8.7638376383763799</v>
      </c>
      <c r="S15" s="68">
        <v>23.241124660729401</v>
      </c>
      <c r="T15" s="68">
        <v>23.342489068265699</v>
      </c>
      <c r="U15" s="70">
        <v>-0.43614243723550999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1034139.2916</v>
      </c>
      <c r="E16" s="68">
        <v>1006673</v>
      </c>
      <c r="F16" s="69">
        <v>102.728422397343</v>
      </c>
      <c r="G16" s="68">
        <v>772244.84299999999</v>
      </c>
      <c r="H16" s="69">
        <v>33.913395599069098</v>
      </c>
      <c r="I16" s="68">
        <v>-4285.8926000000001</v>
      </c>
      <c r="J16" s="69">
        <v>-0.41444055310662797</v>
      </c>
      <c r="K16" s="68">
        <v>71194.985000000001</v>
      </c>
      <c r="L16" s="69">
        <v>9.2192244008290505</v>
      </c>
      <c r="M16" s="69">
        <v>-1.06019936095218</v>
      </c>
      <c r="N16" s="68">
        <v>17697779.585000001</v>
      </c>
      <c r="O16" s="68">
        <v>235775232.63280001</v>
      </c>
      <c r="P16" s="68">
        <v>51759</v>
      </c>
      <c r="Q16" s="68">
        <v>43153</v>
      </c>
      <c r="R16" s="69">
        <v>19.942993534632599</v>
      </c>
      <c r="S16" s="68">
        <v>19.9798931895902</v>
      </c>
      <c r="T16" s="68">
        <v>17.920987678724501</v>
      </c>
      <c r="U16" s="70">
        <v>10.304887475266399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1817525.3759999999</v>
      </c>
      <c r="E17" s="68">
        <v>592709</v>
      </c>
      <c r="F17" s="69">
        <v>306.64717019650499</v>
      </c>
      <c r="G17" s="68">
        <v>717267.58039999998</v>
      </c>
      <c r="H17" s="69">
        <v>153.39572366932001</v>
      </c>
      <c r="I17" s="68">
        <v>-23349.979899999998</v>
      </c>
      <c r="J17" s="69">
        <v>-1.2847127312955899</v>
      </c>
      <c r="K17" s="68">
        <v>51406.358099999998</v>
      </c>
      <c r="L17" s="69">
        <v>7.1669708076492302</v>
      </c>
      <c r="M17" s="69">
        <v>-1.45422357784182</v>
      </c>
      <c r="N17" s="68">
        <v>12184994.694</v>
      </c>
      <c r="O17" s="68">
        <v>221961485.88850001</v>
      </c>
      <c r="P17" s="68">
        <v>18092</v>
      </c>
      <c r="Q17" s="68">
        <v>16011</v>
      </c>
      <c r="R17" s="69">
        <v>12.997314346386901</v>
      </c>
      <c r="S17" s="68">
        <v>100.46016891443701</v>
      </c>
      <c r="T17" s="68">
        <v>37.353722734370102</v>
      </c>
      <c r="U17" s="70">
        <v>62.8173801238732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1915812.4648</v>
      </c>
      <c r="E18" s="68">
        <v>2068765</v>
      </c>
      <c r="F18" s="69">
        <v>92.606577586144397</v>
      </c>
      <c r="G18" s="68">
        <v>1829509.8975</v>
      </c>
      <c r="H18" s="69">
        <v>4.7172506373390499</v>
      </c>
      <c r="I18" s="68">
        <v>309022.60889999999</v>
      </c>
      <c r="J18" s="69">
        <v>16.130107438895902</v>
      </c>
      <c r="K18" s="68">
        <v>259798.0583</v>
      </c>
      <c r="L18" s="69">
        <v>14.2004183008253</v>
      </c>
      <c r="M18" s="69">
        <v>0.18947235757689301</v>
      </c>
      <c r="N18" s="68">
        <v>37593592.794299997</v>
      </c>
      <c r="O18" s="68">
        <v>559578457.77100003</v>
      </c>
      <c r="P18" s="68">
        <v>96347</v>
      </c>
      <c r="Q18" s="68">
        <v>81224</v>
      </c>
      <c r="R18" s="69">
        <v>18.618881118881099</v>
      </c>
      <c r="S18" s="68">
        <v>19.884505638992401</v>
      </c>
      <c r="T18" s="68">
        <v>20.173019542253499</v>
      </c>
      <c r="U18" s="70">
        <v>-1.4509483338392599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516989.25459999999</v>
      </c>
      <c r="E19" s="68">
        <v>535702</v>
      </c>
      <c r="F19" s="69">
        <v>96.506874082978996</v>
      </c>
      <c r="G19" s="68">
        <v>467692.42749999999</v>
      </c>
      <c r="H19" s="69">
        <v>10.540437304814001</v>
      </c>
      <c r="I19" s="68">
        <v>45065.6368</v>
      </c>
      <c r="J19" s="69">
        <v>8.7169387756168693</v>
      </c>
      <c r="K19" s="68">
        <v>38758.580199999997</v>
      </c>
      <c r="L19" s="69">
        <v>8.2871943014300804</v>
      </c>
      <c r="M19" s="69">
        <v>0.162726719282664</v>
      </c>
      <c r="N19" s="68">
        <v>9454502.8260999992</v>
      </c>
      <c r="O19" s="68">
        <v>174479187.7358</v>
      </c>
      <c r="P19" s="68">
        <v>10706</v>
      </c>
      <c r="Q19" s="68">
        <v>8711</v>
      </c>
      <c r="R19" s="69">
        <v>22.902077832625402</v>
      </c>
      <c r="S19" s="68">
        <v>48.289674444236901</v>
      </c>
      <c r="T19" s="68">
        <v>48.361772919297401</v>
      </c>
      <c r="U19" s="70">
        <v>-0.14930412327345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937759.53049999999</v>
      </c>
      <c r="E20" s="68">
        <v>1055571</v>
      </c>
      <c r="F20" s="69">
        <v>88.839076717719607</v>
      </c>
      <c r="G20" s="68">
        <v>926129.36490000004</v>
      </c>
      <c r="H20" s="69">
        <v>1.2557819718043199</v>
      </c>
      <c r="I20" s="68">
        <v>76974.745699999999</v>
      </c>
      <c r="J20" s="69">
        <v>8.2083671982473199</v>
      </c>
      <c r="K20" s="68">
        <v>24604.164499999999</v>
      </c>
      <c r="L20" s="69">
        <v>2.65666605902909</v>
      </c>
      <c r="M20" s="69">
        <v>2.1285250795652901</v>
      </c>
      <c r="N20" s="68">
        <v>17122855.866099998</v>
      </c>
      <c r="O20" s="68">
        <v>258562328.64930001</v>
      </c>
      <c r="P20" s="68">
        <v>42770</v>
      </c>
      <c r="Q20" s="68">
        <v>34675</v>
      </c>
      <c r="R20" s="69">
        <v>23.345349675558801</v>
      </c>
      <c r="S20" s="68">
        <v>21.925637841945299</v>
      </c>
      <c r="T20" s="68">
        <v>21.134461124729601</v>
      </c>
      <c r="U20" s="70">
        <v>3.6084547365006401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416642.92489999998</v>
      </c>
      <c r="E21" s="68">
        <v>383838</v>
      </c>
      <c r="F21" s="69">
        <v>108.546554770502</v>
      </c>
      <c r="G21" s="68">
        <v>342734.92129999999</v>
      </c>
      <c r="H21" s="69">
        <v>21.564188241940901</v>
      </c>
      <c r="I21" s="68">
        <v>38017.042699999998</v>
      </c>
      <c r="J21" s="69">
        <v>9.1246101704774194</v>
      </c>
      <c r="K21" s="68">
        <v>39258.7978</v>
      </c>
      <c r="L21" s="69">
        <v>11.4545660101079</v>
      </c>
      <c r="M21" s="69">
        <v>-3.1629982821328E-2</v>
      </c>
      <c r="N21" s="68">
        <v>7412799.1157999998</v>
      </c>
      <c r="O21" s="68">
        <v>103937464.01450001</v>
      </c>
      <c r="P21" s="68">
        <v>38431</v>
      </c>
      <c r="Q21" s="68">
        <v>32005</v>
      </c>
      <c r="R21" s="69">
        <v>20.0781127948758</v>
      </c>
      <c r="S21" s="68">
        <v>10.8413240587026</v>
      </c>
      <c r="T21" s="68">
        <v>10.9720760287455</v>
      </c>
      <c r="U21" s="70">
        <v>-1.20605167168617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1272310.6428</v>
      </c>
      <c r="E22" s="68">
        <v>1293671</v>
      </c>
      <c r="F22" s="69">
        <v>98.348857074171093</v>
      </c>
      <c r="G22" s="68">
        <v>1139975.7472999999</v>
      </c>
      <c r="H22" s="69">
        <v>11.6085711308711</v>
      </c>
      <c r="I22" s="68">
        <v>145703.49</v>
      </c>
      <c r="J22" s="69">
        <v>11.4518801539966</v>
      </c>
      <c r="K22" s="68">
        <v>149962.69349999999</v>
      </c>
      <c r="L22" s="69">
        <v>13.1549020981527</v>
      </c>
      <c r="M22" s="69">
        <v>-2.8401753800188001E-2</v>
      </c>
      <c r="N22" s="68">
        <v>24144492.775199998</v>
      </c>
      <c r="O22" s="68">
        <v>319454264.33090001</v>
      </c>
      <c r="P22" s="68">
        <v>78319</v>
      </c>
      <c r="Q22" s="68">
        <v>62082</v>
      </c>
      <c r="R22" s="69">
        <v>26.154118746174401</v>
      </c>
      <c r="S22" s="68">
        <v>16.2452360576616</v>
      </c>
      <c r="T22" s="68">
        <v>16.2366542540511</v>
      </c>
      <c r="U22" s="70">
        <v>5.2826586083828002E-2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2895637.2910000002</v>
      </c>
      <c r="E23" s="68">
        <v>2837660</v>
      </c>
      <c r="F23" s="69">
        <v>102.043137338511</v>
      </c>
      <c r="G23" s="68">
        <v>2441550.2758999998</v>
      </c>
      <c r="H23" s="69">
        <v>18.598306968412299</v>
      </c>
      <c r="I23" s="68">
        <v>289610.29460000002</v>
      </c>
      <c r="J23" s="69">
        <v>10.001608126133201</v>
      </c>
      <c r="K23" s="68">
        <v>270713.97450000001</v>
      </c>
      <c r="L23" s="69">
        <v>11.0877902934114</v>
      </c>
      <c r="M23" s="69">
        <v>6.9801790376359002E-2</v>
      </c>
      <c r="N23" s="68">
        <v>52714616.273199998</v>
      </c>
      <c r="O23" s="68">
        <v>662324274.64059997</v>
      </c>
      <c r="P23" s="68">
        <v>86842</v>
      </c>
      <c r="Q23" s="68">
        <v>69456</v>
      </c>
      <c r="R23" s="69">
        <v>25.031674729325001</v>
      </c>
      <c r="S23" s="68">
        <v>33.343742555445502</v>
      </c>
      <c r="T23" s="68">
        <v>31.585572592720599</v>
      </c>
      <c r="U23" s="70">
        <v>5.2728632960183797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291617.17090000003</v>
      </c>
      <c r="E24" s="68">
        <v>394685</v>
      </c>
      <c r="F24" s="69">
        <v>73.886053663047704</v>
      </c>
      <c r="G24" s="68">
        <v>345559.76539999997</v>
      </c>
      <c r="H24" s="69">
        <v>-15.6102069456955</v>
      </c>
      <c r="I24" s="68">
        <v>54137.5988</v>
      </c>
      <c r="J24" s="69">
        <v>18.564612856272699</v>
      </c>
      <c r="K24" s="68">
        <v>56722.826000000001</v>
      </c>
      <c r="L24" s="69">
        <v>16.414765745179</v>
      </c>
      <c r="M24" s="69">
        <v>-4.5576488026178003E-2</v>
      </c>
      <c r="N24" s="68">
        <v>5629340.3755999999</v>
      </c>
      <c r="O24" s="68">
        <v>72319861.982600003</v>
      </c>
      <c r="P24" s="68">
        <v>30855</v>
      </c>
      <c r="Q24" s="68">
        <v>27729</v>
      </c>
      <c r="R24" s="69">
        <v>11.2733960835227</v>
      </c>
      <c r="S24" s="68">
        <v>9.4512127985739802</v>
      </c>
      <c r="T24" s="68">
        <v>9.2755081791626104</v>
      </c>
      <c r="U24" s="70">
        <v>1.8590695517709299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252036.35509999999</v>
      </c>
      <c r="E25" s="68">
        <v>267958</v>
      </c>
      <c r="F25" s="69">
        <v>94.058156539457698</v>
      </c>
      <c r="G25" s="68">
        <v>211761.56690000001</v>
      </c>
      <c r="H25" s="69">
        <v>19.018931900432602</v>
      </c>
      <c r="I25" s="68">
        <v>26221.273300000001</v>
      </c>
      <c r="J25" s="69">
        <v>10.403766269987599</v>
      </c>
      <c r="K25" s="68">
        <v>21977.698100000001</v>
      </c>
      <c r="L25" s="69">
        <v>10.3785112764955</v>
      </c>
      <c r="M25" s="69">
        <v>0.19308551699506701</v>
      </c>
      <c r="N25" s="68">
        <v>5025963.1643000003</v>
      </c>
      <c r="O25" s="68">
        <v>69870051.543599993</v>
      </c>
      <c r="P25" s="68">
        <v>20527</v>
      </c>
      <c r="Q25" s="68">
        <v>17735</v>
      </c>
      <c r="R25" s="69">
        <v>15.7428813081477</v>
      </c>
      <c r="S25" s="68">
        <v>12.278284946655599</v>
      </c>
      <c r="T25" s="68">
        <v>12.379919656047401</v>
      </c>
      <c r="U25" s="70">
        <v>-0.82775982014836802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488765.74859999999</v>
      </c>
      <c r="E26" s="68">
        <v>490668</v>
      </c>
      <c r="F26" s="69">
        <v>99.612313947516498</v>
      </c>
      <c r="G26" s="68">
        <v>432632.66159999999</v>
      </c>
      <c r="H26" s="69">
        <v>12.974768662265101</v>
      </c>
      <c r="I26" s="68">
        <v>105541.3851</v>
      </c>
      <c r="J26" s="69">
        <v>21.5934495005651</v>
      </c>
      <c r="K26" s="68">
        <v>87444.207500000004</v>
      </c>
      <c r="L26" s="69">
        <v>20.212114170161399</v>
      </c>
      <c r="M26" s="69">
        <v>0.20695684845677201</v>
      </c>
      <c r="N26" s="68">
        <v>10578350.2872</v>
      </c>
      <c r="O26" s="68">
        <v>151085744.2069</v>
      </c>
      <c r="P26" s="68">
        <v>38401</v>
      </c>
      <c r="Q26" s="68">
        <v>30852</v>
      </c>
      <c r="R26" s="69">
        <v>24.468429923505798</v>
      </c>
      <c r="S26" s="68">
        <v>12.7279432462696</v>
      </c>
      <c r="T26" s="68">
        <v>12.3699289900169</v>
      </c>
      <c r="U26" s="70">
        <v>2.8128209666373598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344472.48739999998</v>
      </c>
      <c r="E27" s="68">
        <v>355705</v>
      </c>
      <c r="F27" s="69">
        <v>96.842183101165304</v>
      </c>
      <c r="G27" s="68">
        <v>317250.1201</v>
      </c>
      <c r="H27" s="69">
        <v>8.5807271850422797</v>
      </c>
      <c r="I27" s="68">
        <v>117492.0137</v>
      </c>
      <c r="J27" s="69">
        <v>34.107807734313702</v>
      </c>
      <c r="K27" s="68">
        <v>91747.478199999998</v>
      </c>
      <c r="L27" s="69">
        <v>28.9196039298836</v>
      </c>
      <c r="M27" s="69">
        <v>0.28060210487616399</v>
      </c>
      <c r="N27" s="68">
        <v>5709750.4075999996</v>
      </c>
      <c r="O27" s="68">
        <v>64396270.649700001</v>
      </c>
      <c r="P27" s="68">
        <v>42571</v>
      </c>
      <c r="Q27" s="68">
        <v>37122</v>
      </c>
      <c r="R27" s="69">
        <v>14.678627229136399</v>
      </c>
      <c r="S27" s="68">
        <v>8.0917170703060801</v>
      </c>
      <c r="T27" s="68">
        <v>8.1244507408006008</v>
      </c>
      <c r="U27" s="70">
        <v>-0.40453305781842003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972055.33440000005</v>
      </c>
      <c r="E28" s="68">
        <v>1105956</v>
      </c>
      <c r="F28" s="69">
        <v>87.892767379534106</v>
      </c>
      <c r="G28" s="68">
        <v>860166.72409999999</v>
      </c>
      <c r="H28" s="69">
        <v>13.007781766618599</v>
      </c>
      <c r="I28" s="68">
        <v>45499.0092</v>
      </c>
      <c r="J28" s="69">
        <v>4.68070155986379</v>
      </c>
      <c r="K28" s="68">
        <v>65780.350999999995</v>
      </c>
      <c r="L28" s="69">
        <v>7.6473954591566597</v>
      </c>
      <c r="M28" s="69">
        <v>-0.30831914837304503</v>
      </c>
      <c r="N28" s="68">
        <v>17918760.802299999</v>
      </c>
      <c r="O28" s="68">
        <v>215509118.94369999</v>
      </c>
      <c r="P28" s="68">
        <v>54135</v>
      </c>
      <c r="Q28" s="68">
        <v>48356</v>
      </c>
      <c r="R28" s="69">
        <v>11.95094714203</v>
      </c>
      <c r="S28" s="68">
        <v>17.9561343751732</v>
      </c>
      <c r="T28" s="68">
        <v>17.9276979899082</v>
      </c>
      <c r="U28" s="70">
        <v>0.158365852420423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742007.97790000006</v>
      </c>
      <c r="E29" s="68">
        <v>710843</v>
      </c>
      <c r="F29" s="69">
        <v>104.384228008154</v>
      </c>
      <c r="G29" s="68">
        <v>656115.37860000005</v>
      </c>
      <c r="H29" s="69">
        <v>13.0910815538686</v>
      </c>
      <c r="I29" s="68">
        <v>117799.8686</v>
      </c>
      <c r="J29" s="69">
        <v>15.8758223777313</v>
      </c>
      <c r="K29" s="68">
        <v>110051.675</v>
      </c>
      <c r="L29" s="69">
        <v>16.773219861851899</v>
      </c>
      <c r="M29" s="69">
        <v>7.0405049264357006E-2</v>
      </c>
      <c r="N29" s="68">
        <v>12406565.1129</v>
      </c>
      <c r="O29" s="68">
        <v>152787647.1345</v>
      </c>
      <c r="P29" s="68">
        <v>113990</v>
      </c>
      <c r="Q29" s="68">
        <v>100082</v>
      </c>
      <c r="R29" s="69">
        <v>13.8966047840771</v>
      </c>
      <c r="S29" s="68">
        <v>6.5094129125361899</v>
      </c>
      <c r="T29" s="68">
        <v>6.6823328390719601</v>
      </c>
      <c r="U29" s="70">
        <v>-2.6564596355956298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1136568.1381999999</v>
      </c>
      <c r="E30" s="68">
        <v>1460041</v>
      </c>
      <c r="F30" s="69">
        <v>77.844946696702394</v>
      </c>
      <c r="G30" s="68">
        <v>1251289.0257999999</v>
      </c>
      <c r="H30" s="69">
        <v>-9.1682165538576896</v>
      </c>
      <c r="I30" s="68">
        <v>146766.00709999999</v>
      </c>
      <c r="J30" s="69">
        <v>12.9130847651981</v>
      </c>
      <c r="K30" s="68">
        <v>204379.85620000001</v>
      </c>
      <c r="L30" s="69">
        <v>16.3335450072641</v>
      </c>
      <c r="M30" s="69">
        <v>-0.28189592737368802</v>
      </c>
      <c r="N30" s="68">
        <v>23508360.4157</v>
      </c>
      <c r="O30" s="68">
        <v>286031283.60339999</v>
      </c>
      <c r="P30" s="68">
        <v>83729</v>
      </c>
      <c r="Q30" s="68">
        <v>70436</v>
      </c>
      <c r="R30" s="69">
        <v>18.872451587256499</v>
      </c>
      <c r="S30" s="68">
        <v>13.574366565944899</v>
      </c>
      <c r="T30" s="68">
        <v>13.9715846740303</v>
      </c>
      <c r="U30" s="70">
        <v>-2.92623678722487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933884.04740000004</v>
      </c>
      <c r="E31" s="68">
        <v>826637</v>
      </c>
      <c r="F31" s="69">
        <v>112.973898748786</v>
      </c>
      <c r="G31" s="68">
        <v>696486.05550000002</v>
      </c>
      <c r="H31" s="69">
        <v>34.085103359258902</v>
      </c>
      <c r="I31" s="68">
        <v>26518.243600000002</v>
      </c>
      <c r="J31" s="69">
        <v>2.8395648982150101</v>
      </c>
      <c r="K31" s="68">
        <v>50496.863599999997</v>
      </c>
      <c r="L31" s="69">
        <v>7.2502332532341702</v>
      </c>
      <c r="M31" s="69">
        <v>-0.474853650118579</v>
      </c>
      <c r="N31" s="68">
        <v>17580084.340799998</v>
      </c>
      <c r="O31" s="68">
        <v>239346595.42660001</v>
      </c>
      <c r="P31" s="68">
        <v>34332</v>
      </c>
      <c r="Q31" s="68">
        <v>27759</v>
      </c>
      <c r="R31" s="69">
        <v>23.678806873446501</v>
      </c>
      <c r="S31" s="68">
        <v>27.201562606314798</v>
      </c>
      <c r="T31" s="68">
        <v>23.3735758636839</v>
      </c>
      <c r="U31" s="70">
        <v>14.0726722138466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133680.77350000001</v>
      </c>
      <c r="E32" s="68">
        <v>174071</v>
      </c>
      <c r="F32" s="69">
        <v>76.796694165024604</v>
      </c>
      <c r="G32" s="68">
        <v>143890.42199999999</v>
      </c>
      <c r="H32" s="69">
        <v>-7.0954330094326901</v>
      </c>
      <c r="I32" s="68">
        <v>38228.715400000001</v>
      </c>
      <c r="J32" s="69">
        <v>28.597018403697401</v>
      </c>
      <c r="K32" s="68">
        <v>37000.094100000002</v>
      </c>
      <c r="L32" s="69">
        <v>25.714077132945</v>
      </c>
      <c r="M32" s="69">
        <v>3.3205896630409001E-2</v>
      </c>
      <c r="N32" s="68">
        <v>2568474.5249000001</v>
      </c>
      <c r="O32" s="68">
        <v>36617316.472900003</v>
      </c>
      <c r="P32" s="68">
        <v>26991</v>
      </c>
      <c r="Q32" s="68">
        <v>24289</v>
      </c>
      <c r="R32" s="69">
        <v>11.124377290131299</v>
      </c>
      <c r="S32" s="68">
        <v>4.9527906894890901</v>
      </c>
      <c r="T32" s="68">
        <v>4.9759388488616301</v>
      </c>
      <c r="U32" s="70">
        <v>-0.46737608802368802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162.00399999999999</v>
      </c>
      <c r="H33" s="71"/>
      <c r="I33" s="71"/>
      <c r="J33" s="71"/>
      <c r="K33" s="68">
        <v>33.598799999999997</v>
      </c>
      <c r="L33" s="69">
        <v>20.739487913878701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153607.2108</v>
      </c>
      <c r="E35" s="68">
        <v>153656</v>
      </c>
      <c r="F35" s="69">
        <v>99.968247774248994</v>
      </c>
      <c r="G35" s="68">
        <v>171202.59020000001</v>
      </c>
      <c r="H35" s="69">
        <v>-10.277519387670999</v>
      </c>
      <c r="I35" s="68">
        <v>25142.172299999998</v>
      </c>
      <c r="J35" s="69">
        <v>16.367833364760202</v>
      </c>
      <c r="K35" s="68">
        <v>21094.631700000002</v>
      </c>
      <c r="L35" s="69">
        <v>12.3214442464668</v>
      </c>
      <c r="M35" s="69">
        <v>0.191875386001643</v>
      </c>
      <c r="N35" s="68">
        <v>3153056.4207000001</v>
      </c>
      <c r="O35" s="68">
        <v>39159875.682499997</v>
      </c>
      <c r="P35" s="68">
        <v>11644</v>
      </c>
      <c r="Q35" s="68">
        <v>10072</v>
      </c>
      <c r="R35" s="69">
        <v>15.607625099285199</v>
      </c>
      <c r="S35" s="68">
        <v>13.1919624527654</v>
      </c>
      <c r="T35" s="68">
        <v>12.9965486894361</v>
      </c>
      <c r="U35" s="70">
        <v>1.4813092747118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470358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422614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343820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232007.69260000001</v>
      </c>
      <c r="E39" s="68">
        <v>416943</v>
      </c>
      <c r="F39" s="69">
        <v>55.644942498135201</v>
      </c>
      <c r="G39" s="68">
        <v>320373.5037</v>
      </c>
      <c r="H39" s="69">
        <v>-27.582122141644501</v>
      </c>
      <c r="I39" s="68">
        <v>13433.093800000001</v>
      </c>
      <c r="J39" s="69">
        <v>5.7899346566752596</v>
      </c>
      <c r="K39" s="68">
        <v>17567.805199999999</v>
      </c>
      <c r="L39" s="69">
        <v>5.4835387437191496</v>
      </c>
      <c r="M39" s="69">
        <v>-0.23535731145288399</v>
      </c>
      <c r="N39" s="68">
        <v>4855403.1904999996</v>
      </c>
      <c r="O39" s="68">
        <v>65356422.929899998</v>
      </c>
      <c r="P39" s="68">
        <v>399</v>
      </c>
      <c r="Q39" s="68">
        <v>310</v>
      </c>
      <c r="R39" s="69">
        <v>28.709677419354801</v>
      </c>
      <c r="S39" s="68">
        <v>581.47291378446096</v>
      </c>
      <c r="T39" s="68">
        <v>703.73862903225802</v>
      </c>
      <c r="U39" s="70">
        <v>-21.026897788246401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338709.90700000001</v>
      </c>
      <c r="E40" s="68">
        <v>309995</v>
      </c>
      <c r="F40" s="69">
        <v>109.263022629397</v>
      </c>
      <c r="G40" s="68">
        <v>292846.6151</v>
      </c>
      <c r="H40" s="69">
        <v>15.661199254203</v>
      </c>
      <c r="I40" s="68">
        <v>20584.168300000001</v>
      </c>
      <c r="J40" s="69">
        <v>6.0772265217503696</v>
      </c>
      <c r="K40" s="68">
        <v>20423.7258</v>
      </c>
      <c r="L40" s="69">
        <v>6.9742058630337196</v>
      </c>
      <c r="M40" s="69">
        <v>7.8556920304909995E-3</v>
      </c>
      <c r="N40" s="68">
        <v>8594651.4678000007</v>
      </c>
      <c r="O40" s="68">
        <v>129425670.0966</v>
      </c>
      <c r="P40" s="68">
        <v>1861</v>
      </c>
      <c r="Q40" s="68">
        <v>1614</v>
      </c>
      <c r="R40" s="69">
        <v>15.303593556381699</v>
      </c>
      <c r="S40" s="68">
        <v>182.00424879097301</v>
      </c>
      <c r="T40" s="68">
        <v>200.47416976456</v>
      </c>
      <c r="U40" s="70">
        <v>-10.1480713204667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148173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72045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30037.999899999999</v>
      </c>
      <c r="E44" s="73">
        <v>0</v>
      </c>
      <c r="F44" s="74"/>
      <c r="G44" s="73">
        <v>12775.5008</v>
      </c>
      <c r="H44" s="75">
        <v>135.12189753062401</v>
      </c>
      <c r="I44" s="73">
        <v>4610.9938000000002</v>
      </c>
      <c r="J44" s="75">
        <v>15.350535373029301</v>
      </c>
      <c r="K44" s="73">
        <v>1626.7394999999999</v>
      </c>
      <c r="L44" s="75">
        <v>12.7332738298604</v>
      </c>
      <c r="M44" s="75">
        <v>1.8345004224708401</v>
      </c>
      <c r="N44" s="73">
        <v>513980.57579999999</v>
      </c>
      <c r="O44" s="73">
        <v>8057384.7675000001</v>
      </c>
      <c r="P44" s="73">
        <v>26</v>
      </c>
      <c r="Q44" s="73">
        <v>22</v>
      </c>
      <c r="R44" s="75">
        <v>18.181818181818201</v>
      </c>
      <c r="S44" s="73">
        <v>1155.30768846154</v>
      </c>
      <c r="T44" s="73">
        <v>952.62331818181804</v>
      </c>
      <c r="U44" s="76">
        <v>17.5437567242043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57004</v>
      </c>
      <c r="D2" s="32">
        <v>621890.023657265</v>
      </c>
      <c r="E2" s="32">
        <v>455252.03154786298</v>
      </c>
      <c r="F2" s="32">
        <v>166637.992109402</v>
      </c>
      <c r="G2" s="32">
        <v>455252.03154786298</v>
      </c>
      <c r="H2" s="32">
        <v>0.26795411691832999</v>
      </c>
    </row>
    <row r="3" spans="1:8" ht="14.25" x14ac:dyDescent="0.2">
      <c r="A3" s="32">
        <v>2</v>
      </c>
      <c r="B3" s="33">
        <v>13</v>
      </c>
      <c r="C3" s="32">
        <v>16812.436000000002</v>
      </c>
      <c r="D3" s="32">
        <v>134642.76953514101</v>
      </c>
      <c r="E3" s="32">
        <v>104443.34263572301</v>
      </c>
      <c r="F3" s="32">
        <v>30199.426899417602</v>
      </c>
      <c r="G3" s="32">
        <v>104443.34263572301</v>
      </c>
      <c r="H3" s="32">
        <v>0.22429297171828999</v>
      </c>
    </row>
    <row r="4" spans="1:8" ht="14.25" x14ac:dyDescent="0.2">
      <c r="A4" s="32">
        <v>3</v>
      </c>
      <c r="B4" s="33">
        <v>14</v>
      </c>
      <c r="C4" s="32">
        <v>115699</v>
      </c>
      <c r="D4" s="32">
        <v>149676.90178974401</v>
      </c>
      <c r="E4" s="32">
        <v>108985.636411966</v>
      </c>
      <c r="F4" s="32">
        <v>40691.265377777803</v>
      </c>
      <c r="G4" s="32">
        <v>108985.636411966</v>
      </c>
      <c r="H4" s="32">
        <v>0.27186068719499701</v>
      </c>
    </row>
    <row r="5" spans="1:8" ht="14.25" x14ac:dyDescent="0.2">
      <c r="A5" s="32">
        <v>4</v>
      </c>
      <c r="B5" s="33">
        <v>15</v>
      </c>
      <c r="C5" s="32">
        <v>3342</v>
      </c>
      <c r="D5" s="32">
        <v>47360.641556410301</v>
      </c>
      <c r="E5" s="32">
        <v>36232.290674358999</v>
      </c>
      <c r="F5" s="32">
        <v>11128.3508820513</v>
      </c>
      <c r="G5" s="32">
        <v>36232.290674358999</v>
      </c>
      <c r="H5" s="32">
        <v>0.234970442045143</v>
      </c>
    </row>
    <row r="6" spans="1:8" ht="14.25" x14ac:dyDescent="0.2">
      <c r="A6" s="32">
        <v>5</v>
      </c>
      <c r="B6" s="33">
        <v>16</v>
      </c>
      <c r="C6" s="32">
        <v>2157</v>
      </c>
      <c r="D6" s="32">
        <v>124619.73068034201</v>
      </c>
      <c r="E6" s="32">
        <v>99692.586501709404</v>
      </c>
      <c r="F6" s="32">
        <v>24927.144178632501</v>
      </c>
      <c r="G6" s="32">
        <v>99692.586501709404</v>
      </c>
      <c r="H6" s="32">
        <v>0.20002566240952899</v>
      </c>
    </row>
    <row r="7" spans="1:8" ht="14.25" x14ac:dyDescent="0.2">
      <c r="A7" s="32">
        <v>6</v>
      </c>
      <c r="B7" s="33">
        <v>17</v>
      </c>
      <c r="C7" s="32">
        <v>21248</v>
      </c>
      <c r="D7" s="32">
        <v>290154.70863931603</v>
      </c>
      <c r="E7" s="32">
        <v>209624.718523077</v>
      </c>
      <c r="F7" s="32">
        <v>80529.990116239307</v>
      </c>
      <c r="G7" s="32">
        <v>209624.718523077</v>
      </c>
      <c r="H7" s="32">
        <v>0.27754155875631198</v>
      </c>
    </row>
    <row r="8" spans="1:8" ht="14.25" x14ac:dyDescent="0.2">
      <c r="A8" s="32">
        <v>7</v>
      </c>
      <c r="B8" s="33">
        <v>18</v>
      </c>
      <c r="C8" s="32">
        <v>80403</v>
      </c>
      <c r="D8" s="32">
        <v>156522.475493162</v>
      </c>
      <c r="E8" s="32">
        <v>143585.93124273501</v>
      </c>
      <c r="F8" s="32">
        <v>12936.5442504274</v>
      </c>
      <c r="G8" s="32">
        <v>143585.93124273501</v>
      </c>
      <c r="H8" s="32">
        <v>8.2649754993125393E-2</v>
      </c>
    </row>
    <row r="9" spans="1:8" ht="14.25" x14ac:dyDescent="0.2">
      <c r="A9" s="32">
        <v>8</v>
      </c>
      <c r="B9" s="33">
        <v>19</v>
      </c>
      <c r="C9" s="32">
        <v>27294</v>
      </c>
      <c r="D9" s="32">
        <v>109605.200193162</v>
      </c>
      <c r="E9" s="32">
        <v>107916.14980854699</v>
      </c>
      <c r="F9" s="32">
        <v>1689.0503846153799</v>
      </c>
      <c r="G9" s="32">
        <v>107916.14980854699</v>
      </c>
      <c r="H9" s="32">
        <v>1.5410312481877599E-2</v>
      </c>
    </row>
    <row r="10" spans="1:8" ht="14.25" x14ac:dyDescent="0.2">
      <c r="A10" s="32">
        <v>9</v>
      </c>
      <c r="B10" s="33">
        <v>21</v>
      </c>
      <c r="C10" s="32">
        <v>288317</v>
      </c>
      <c r="D10" s="32">
        <v>1034139.0937</v>
      </c>
      <c r="E10" s="32">
        <v>1038425.1842</v>
      </c>
      <c r="F10" s="32">
        <v>-4286.0905000000002</v>
      </c>
      <c r="G10" s="32">
        <v>1038425.1842</v>
      </c>
      <c r="H10" s="32">
        <v>-4.1445976910755699E-3</v>
      </c>
    </row>
    <row r="11" spans="1:8" ht="14.25" x14ac:dyDescent="0.2">
      <c r="A11" s="32">
        <v>10</v>
      </c>
      <c r="B11" s="33">
        <v>22</v>
      </c>
      <c r="C11" s="32">
        <v>116101.022</v>
      </c>
      <c r="D11" s="32">
        <v>1817525.4480008499</v>
      </c>
      <c r="E11" s="32">
        <v>1840875.35737009</v>
      </c>
      <c r="F11" s="32">
        <v>-23349.909369230802</v>
      </c>
      <c r="G11" s="32">
        <v>1840875.35737009</v>
      </c>
      <c r="H11" s="32">
        <v>-1.2847087998087699E-2</v>
      </c>
    </row>
    <row r="12" spans="1:8" ht="14.25" x14ac:dyDescent="0.2">
      <c r="A12" s="32">
        <v>11</v>
      </c>
      <c r="B12" s="33">
        <v>23</v>
      </c>
      <c r="C12" s="32">
        <v>253800.552</v>
      </c>
      <c r="D12" s="32">
        <v>1915812.98977863</v>
      </c>
      <c r="E12" s="32">
        <v>1606789.86151282</v>
      </c>
      <c r="F12" s="32">
        <v>309023.128265812</v>
      </c>
      <c r="G12" s="32">
        <v>1606789.86151282</v>
      </c>
      <c r="H12" s="32">
        <v>0.161301301282814</v>
      </c>
    </row>
    <row r="13" spans="1:8" ht="14.25" x14ac:dyDescent="0.2">
      <c r="A13" s="32">
        <v>12</v>
      </c>
      <c r="B13" s="33">
        <v>24</v>
      </c>
      <c r="C13" s="32">
        <v>18552.038</v>
      </c>
      <c r="D13" s="32">
        <v>516989.26787179499</v>
      </c>
      <c r="E13" s="32">
        <v>471923.61809401697</v>
      </c>
      <c r="F13" s="32">
        <v>45065.649777777799</v>
      </c>
      <c r="G13" s="32">
        <v>471923.61809401697</v>
      </c>
      <c r="H13" s="32">
        <v>8.7169410621021501E-2</v>
      </c>
    </row>
    <row r="14" spans="1:8" ht="14.25" x14ac:dyDescent="0.2">
      <c r="A14" s="32">
        <v>13</v>
      </c>
      <c r="B14" s="33">
        <v>25</v>
      </c>
      <c r="C14" s="32">
        <v>86378</v>
      </c>
      <c r="D14" s="32">
        <v>937759.47439999995</v>
      </c>
      <c r="E14" s="32">
        <v>860784.78480000002</v>
      </c>
      <c r="F14" s="32">
        <v>76974.689599999998</v>
      </c>
      <c r="G14" s="32">
        <v>860784.78480000002</v>
      </c>
      <c r="H14" s="32">
        <v>8.2083617069558398E-2</v>
      </c>
    </row>
    <row r="15" spans="1:8" ht="14.25" x14ac:dyDescent="0.2">
      <c r="A15" s="32">
        <v>14</v>
      </c>
      <c r="B15" s="33">
        <v>26</v>
      </c>
      <c r="C15" s="32">
        <v>81478</v>
      </c>
      <c r="D15" s="32">
        <v>416642.82419667201</v>
      </c>
      <c r="E15" s="32">
        <v>378625.88209750399</v>
      </c>
      <c r="F15" s="32">
        <v>38016.942099168002</v>
      </c>
      <c r="G15" s="32">
        <v>378625.88209750399</v>
      </c>
      <c r="H15" s="32">
        <v>9.1245882303309503E-2</v>
      </c>
    </row>
    <row r="16" spans="1:8" ht="14.25" x14ac:dyDescent="0.2">
      <c r="A16" s="32">
        <v>15</v>
      </c>
      <c r="B16" s="33">
        <v>27</v>
      </c>
      <c r="C16" s="32">
        <v>192485.42</v>
      </c>
      <c r="D16" s="32">
        <v>1272310.8783333299</v>
      </c>
      <c r="E16" s="32">
        <v>1126607.1521999999</v>
      </c>
      <c r="F16" s="32">
        <v>145703.726133333</v>
      </c>
      <c r="G16" s="32">
        <v>1126607.1521999999</v>
      </c>
      <c r="H16" s="32">
        <v>0.114518965934016</v>
      </c>
    </row>
    <row r="17" spans="1:8" ht="14.25" x14ac:dyDescent="0.2">
      <c r="A17" s="32">
        <v>16</v>
      </c>
      <c r="B17" s="33">
        <v>29</v>
      </c>
      <c r="C17" s="32">
        <v>223602.38</v>
      </c>
      <c r="D17" s="32">
        <v>2895638.5284000002</v>
      </c>
      <c r="E17" s="32">
        <v>2606027.0419478598</v>
      </c>
      <c r="F17" s="32">
        <v>289611.486452137</v>
      </c>
      <c r="G17" s="32">
        <v>2606027.0419478598</v>
      </c>
      <c r="H17" s="32">
        <v>0.100016450123753</v>
      </c>
    </row>
    <row r="18" spans="1:8" ht="14.25" x14ac:dyDescent="0.2">
      <c r="A18" s="32">
        <v>17</v>
      </c>
      <c r="B18" s="33">
        <v>31</v>
      </c>
      <c r="C18" s="32">
        <v>36084.000999999997</v>
      </c>
      <c r="D18" s="32">
        <v>291617.09420912201</v>
      </c>
      <c r="E18" s="32">
        <v>237479.55915080899</v>
      </c>
      <c r="F18" s="32">
        <v>54137.535058313202</v>
      </c>
      <c r="G18" s="32">
        <v>237479.55915080899</v>
      </c>
      <c r="H18" s="32">
        <v>0.185645958804769</v>
      </c>
    </row>
    <row r="19" spans="1:8" ht="14.25" x14ac:dyDescent="0.2">
      <c r="A19" s="32">
        <v>18</v>
      </c>
      <c r="B19" s="33">
        <v>32</v>
      </c>
      <c r="C19" s="32">
        <v>14870.819</v>
      </c>
      <c r="D19" s="32">
        <v>252036.35985018499</v>
      </c>
      <c r="E19" s="32">
        <v>225815.08886150701</v>
      </c>
      <c r="F19" s="32">
        <v>26221.2709886782</v>
      </c>
      <c r="G19" s="32">
        <v>225815.08886150701</v>
      </c>
      <c r="H19" s="32">
        <v>0.10403765156846601</v>
      </c>
    </row>
    <row r="20" spans="1:8" ht="14.25" x14ac:dyDescent="0.2">
      <c r="A20" s="32">
        <v>19</v>
      </c>
      <c r="B20" s="33">
        <v>33</v>
      </c>
      <c r="C20" s="32">
        <v>38787.998</v>
      </c>
      <c r="D20" s="32">
        <v>488765.75335224299</v>
      </c>
      <c r="E20" s="32">
        <v>383224.353709705</v>
      </c>
      <c r="F20" s="32">
        <v>105541.399642537</v>
      </c>
      <c r="G20" s="32">
        <v>383224.353709705</v>
      </c>
      <c r="H20" s="32">
        <v>0.21593452265972499</v>
      </c>
    </row>
    <row r="21" spans="1:8" ht="14.25" x14ac:dyDescent="0.2">
      <c r="A21" s="32">
        <v>20</v>
      </c>
      <c r="B21" s="33">
        <v>34</v>
      </c>
      <c r="C21" s="32">
        <v>65902.827999999994</v>
      </c>
      <c r="D21" s="32">
        <v>344472.42011698801</v>
      </c>
      <c r="E21" s="32">
        <v>226980.490275991</v>
      </c>
      <c r="F21" s="32">
        <v>117491.92984099701</v>
      </c>
      <c r="G21" s="32">
        <v>226980.490275991</v>
      </c>
      <c r="H21" s="32">
        <v>0.34107790052130998</v>
      </c>
    </row>
    <row r="22" spans="1:8" ht="14.25" x14ac:dyDescent="0.2">
      <c r="A22" s="32">
        <v>21</v>
      </c>
      <c r="B22" s="33">
        <v>35</v>
      </c>
      <c r="C22" s="32">
        <v>40340.785000000003</v>
      </c>
      <c r="D22" s="32">
        <v>972055.33422566403</v>
      </c>
      <c r="E22" s="32">
        <v>926556.32151769905</v>
      </c>
      <c r="F22" s="32">
        <v>45499.012707964597</v>
      </c>
      <c r="G22" s="32">
        <v>926556.32151769905</v>
      </c>
      <c r="H22" s="32">
        <v>4.6807019215844299E-2</v>
      </c>
    </row>
    <row r="23" spans="1:8" ht="14.25" x14ac:dyDescent="0.2">
      <c r="A23" s="32">
        <v>22</v>
      </c>
      <c r="B23" s="33">
        <v>36</v>
      </c>
      <c r="C23" s="32">
        <v>166064.12</v>
      </c>
      <c r="D23" s="32">
        <v>742007.97572566394</v>
      </c>
      <c r="E23" s="32">
        <v>624208.15771918499</v>
      </c>
      <c r="F23" s="32">
        <v>117799.81800647901</v>
      </c>
      <c r="G23" s="32">
        <v>624208.15771918499</v>
      </c>
      <c r="H23" s="32">
        <v>0.15875815605792301</v>
      </c>
    </row>
    <row r="24" spans="1:8" ht="14.25" x14ac:dyDescent="0.2">
      <c r="A24" s="32">
        <v>23</v>
      </c>
      <c r="B24" s="33">
        <v>37</v>
      </c>
      <c r="C24" s="32">
        <v>146557.34599999999</v>
      </c>
      <c r="D24" s="32">
        <v>1136568.11719823</v>
      </c>
      <c r="E24" s="32">
        <v>989802.10476573894</v>
      </c>
      <c r="F24" s="32">
        <v>146766.012432491</v>
      </c>
      <c r="G24" s="32">
        <v>989802.10476573894</v>
      </c>
      <c r="H24" s="32">
        <v>0.12913085472983901</v>
      </c>
    </row>
    <row r="25" spans="1:8" ht="14.25" x14ac:dyDescent="0.2">
      <c r="A25" s="32">
        <v>24</v>
      </c>
      <c r="B25" s="33">
        <v>38</v>
      </c>
      <c r="C25" s="32">
        <v>194785.48199999999</v>
      </c>
      <c r="D25" s="32">
        <v>933884.02440796501</v>
      </c>
      <c r="E25" s="32">
        <v>907365.89933716797</v>
      </c>
      <c r="F25" s="32">
        <v>26518.125070796501</v>
      </c>
      <c r="G25" s="32">
        <v>907365.89933716797</v>
      </c>
      <c r="H25" s="32">
        <v>2.8395522760556499E-2</v>
      </c>
    </row>
    <row r="26" spans="1:8" ht="14.25" x14ac:dyDescent="0.2">
      <c r="A26" s="32">
        <v>25</v>
      </c>
      <c r="B26" s="33">
        <v>39</v>
      </c>
      <c r="C26" s="32">
        <v>82772.61</v>
      </c>
      <c r="D26" s="32">
        <v>133680.65698873799</v>
      </c>
      <c r="E26" s="32">
        <v>95452.040403564897</v>
      </c>
      <c r="F26" s="32">
        <v>38228.616585172698</v>
      </c>
      <c r="G26" s="32">
        <v>95452.040403564897</v>
      </c>
      <c r="H26" s="32">
        <v>0.285969694092642</v>
      </c>
    </row>
    <row r="27" spans="1:8" ht="14.25" x14ac:dyDescent="0.2">
      <c r="A27" s="32">
        <v>26</v>
      </c>
      <c r="B27" s="33">
        <v>42</v>
      </c>
      <c r="C27" s="32">
        <v>8592.2890000000007</v>
      </c>
      <c r="D27" s="32">
        <v>153607.2108</v>
      </c>
      <c r="E27" s="32">
        <v>128465.0405</v>
      </c>
      <c r="F27" s="32">
        <v>25142.170300000002</v>
      </c>
      <c r="G27" s="32">
        <v>128465.0405</v>
      </c>
      <c r="H27" s="32">
        <v>0.16367832062738</v>
      </c>
    </row>
    <row r="28" spans="1:8" ht="14.25" x14ac:dyDescent="0.2">
      <c r="A28" s="32">
        <v>27</v>
      </c>
      <c r="B28" s="33">
        <v>75</v>
      </c>
      <c r="C28" s="32">
        <v>423</v>
      </c>
      <c r="D28" s="32">
        <v>232007.69230769199</v>
      </c>
      <c r="E28" s="32">
        <v>218574.59829059799</v>
      </c>
      <c r="F28" s="32">
        <v>13433.094017093999</v>
      </c>
      <c r="G28" s="32">
        <v>218574.59829059799</v>
      </c>
      <c r="H28" s="32">
        <v>5.7899347575419299E-2</v>
      </c>
    </row>
    <row r="29" spans="1:8" ht="14.25" x14ac:dyDescent="0.2">
      <c r="A29" s="32">
        <v>28</v>
      </c>
      <c r="B29" s="33">
        <v>76</v>
      </c>
      <c r="C29" s="32">
        <v>1945</v>
      </c>
      <c r="D29" s="32">
        <v>338709.90152222198</v>
      </c>
      <c r="E29" s="32">
        <v>318125.74057863199</v>
      </c>
      <c r="F29" s="32">
        <v>20584.160943589701</v>
      </c>
      <c r="G29" s="32">
        <v>318125.74057863199</v>
      </c>
      <c r="H29" s="32">
        <v>6.0772244481430503E-2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30038.0001512745</v>
      </c>
      <c r="E30" s="32">
        <v>25427.0062778912</v>
      </c>
      <c r="F30" s="32">
        <v>4610.9938733832496</v>
      </c>
      <c r="G30" s="32">
        <v>25427.0062778912</v>
      </c>
      <c r="H30" s="32">
        <v>0.153505354889201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2014-08-20T04:12:39Z</dcterms:modified>
</cp:coreProperties>
</file>