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<sst xmlns="http://schemas.openxmlformats.org/spreadsheetml/2006/main" count="116" uniqueCount="73">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</sst>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8" sqref="L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17467612.580499999</v>
      </c>
      <c r="F3" s="25">
        <f>RA!I7</f>
        <v>1718874.2668999999</v>
      </c>
      <c r="G3" s="16">
        <f>E3-F3</f>
        <v>15748738.3136</v>
      </c>
      <c r="H3" s="27">
        <f>RA!J7</f>
        <v>9.8403502996103107</v>
      </c>
      <c r="I3" s="20">
        <f>SUM(I4:I40)</f>
        <v>17467617.333470911</v>
      </c>
      <c r="J3" s="21">
        <f>SUM(J4:J40)</f>
        <v>15748738.357297398</v>
      </c>
      <c r="K3" s="22">
        <f>E3-I3</f>
        <v>-4.7529709115624428</v>
      </c>
      <c r="L3" s="22">
        <f>G3-J3</f>
        <v>-4.3697398155927658E-2</v>
      </c>
    </row>
    <row r="4" spans="1:13" x14ac:dyDescent="0.15">
      <c r="A4" s="41">
        <f>RA!A8</f>
        <v>41872</v>
      </c>
      <c r="B4" s="12">
        <v>12</v>
      </c>
      <c r="C4" s="38" t="s">
        <v>6</v>
      </c>
      <c r="D4" s="38"/>
      <c r="E4" s="15">
        <f>VLOOKUP(C4,RA!B8:D39,3,0)</f>
        <v>624536.03480000002</v>
      </c>
      <c r="F4" s="25">
        <f>VLOOKUP(C4,RA!B8:I43,8,0)</f>
        <v>158508.538</v>
      </c>
      <c r="G4" s="16">
        <f t="shared" ref="G4:G40" si="0">E4-F4</f>
        <v>466027.49680000002</v>
      </c>
      <c r="H4" s="27">
        <f>RA!J8</f>
        <v>25.380206932456701</v>
      </c>
      <c r="I4" s="20">
        <f>VLOOKUP(B4,RMS!B:D,3,FALSE)</f>
        <v>624536.64695726498</v>
      </c>
      <c r="J4" s="21">
        <f>VLOOKUP(B4,RMS!B:E,4,FALSE)</f>
        <v>466027.50398461497</v>
      </c>
      <c r="K4" s="22">
        <f t="shared" ref="K4:K40" si="1">E4-I4</f>
        <v>-0.61215726495720446</v>
      </c>
      <c r="L4" s="22">
        <f t="shared" ref="L4:L40" si="2">G4-J4</f>
        <v>-7.1846149512566626E-3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157550.0888</v>
      </c>
      <c r="F5" s="25">
        <f>VLOOKUP(C5,RA!B9:I44,8,0)</f>
        <v>26881.037400000001</v>
      </c>
      <c r="G5" s="16">
        <f t="shared" si="0"/>
        <v>130669.0514</v>
      </c>
      <c r="H5" s="27">
        <f>RA!J9</f>
        <v>17.061899237723601</v>
      </c>
      <c r="I5" s="20">
        <f>VLOOKUP(B5,RMS!B:D,3,FALSE)</f>
        <v>157550.203061818</v>
      </c>
      <c r="J5" s="21">
        <f>VLOOKUP(B5,RMS!B:E,4,FALSE)</f>
        <v>130669.037500605</v>
      </c>
      <c r="K5" s="22">
        <f t="shared" si="1"/>
        <v>-0.1142618180019781</v>
      </c>
      <c r="L5" s="22">
        <f t="shared" si="2"/>
        <v>1.3899394994950853E-2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164987.1709</v>
      </c>
      <c r="F6" s="25">
        <f>VLOOKUP(C6,RA!B10:I45,8,0)</f>
        <v>40279.0795</v>
      </c>
      <c r="G6" s="16">
        <f t="shared" si="0"/>
        <v>124708.0914</v>
      </c>
      <c r="H6" s="27">
        <f>RA!J10</f>
        <v>24.413461531753601</v>
      </c>
      <c r="I6" s="20">
        <f>VLOOKUP(B6,RMS!B:D,3,FALSE)</f>
        <v>164989.25033333301</v>
      </c>
      <c r="J6" s="21">
        <f>VLOOKUP(B6,RMS!B:E,4,FALSE)</f>
        <v>124708.092265812</v>
      </c>
      <c r="K6" s="22">
        <f t="shared" si="1"/>
        <v>-2.0794333330122754</v>
      </c>
      <c r="L6" s="22">
        <f t="shared" si="2"/>
        <v>-8.6581199138890952E-4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45884.216</v>
      </c>
      <c r="F7" s="25">
        <f>VLOOKUP(C7,RA!B11:I46,8,0)</f>
        <v>9330.3816000000006</v>
      </c>
      <c r="G7" s="16">
        <f t="shared" si="0"/>
        <v>36553.8344</v>
      </c>
      <c r="H7" s="27">
        <f>RA!J11</f>
        <v>20.3346213870147</v>
      </c>
      <c r="I7" s="20">
        <f>VLOOKUP(B7,RMS!B:D,3,FALSE)</f>
        <v>45884.245488888897</v>
      </c>
      <c r="J7" s="21">
        <f>VLOOKUP(B7,RMS!B:E,4,FALSE)</f>
        <v>36553.834504273502</v>
      </c>
      <c r="K7" s="22">
        <f t="shared" si="1"/>
        <v>-2.948888889659429E-2</v>
      </c>
      <c r="L7" s="22">
        <f t="shared" si="2"/>
        <v>-1.0427350207464769E-4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142883.93290000001</v>
      </c>
      <c r="F8" s="25">
        <f>VLOOKUP(C8,RA!B12:I47,8,0)</f>
        <v>23453.2104</v>
      </c>
      <c r="G8" s="16">
        <f t="shared" si="0"/>
        <v>119430.72250000002</v>
      </c>
      <c r="H8" s="27">
        <f>RA!J12</f>
        <v>16.414169125939601</v>
      </c>
      <c r="I8" s="20">
        <f>VLOOKUP(B8,RMS!B:D,3,FALSE)</f>
        <v>142883.93888205101</v>
      </c>
      <c r="J8" s="21">
        <f>VLOOKUP(B8,RMS!B:E,4,FALSE)</f>
        <v>119430.72244786299</v>
      </c>
      <c r="K8" s="22">
        <f t="shared" si="1"/>
        <v>-5.9820509923156351E-3</v>
      </c>
      <c r="L8" s="22">
        <f t="shared" si="2"/>
        <v>5.2137023885734379E-5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269500.9424</v>
      </c>
      <c r="F9" s="25">
        <f>VLOOKUP(C9,RA!B13:I48,8,0)</f>
        <v>72208.381299999994</v>
      </c>
      <c r="G9" s="16">
        <f t="shared" si="0"/>
        <v>197292.56109999999</v>
      </c>
      <c r="H9" s="27">
        <f>RA!J13</f>
        <v>26.7933687566949</v>
      </c>
      <c r="I9" s="20">
        <f>VLOOKUP(B9,RMS!B:D,3,FALSE)</f>
        <v>269501.17265982903</v>
      </c>
      <c r="J9" s="21">
        <f>VLOOKUP(B9,RMS!B:E,4,FALSE)</f>
        <v>197292.56058034199</v>
      </c>
      <c r="K9" s="22">
        <f t="shared" si="1"/>
        <v>-0.23025982902618125</v>
      </c>
      <c r="L9" s="22">
        <f t="shared" si="2"/>
        <v>5.1965800230391324E-4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125550.967</v>
      </c>
      <c r="F10" s="25">
        <f>VLOOKUP(C10,RA!B14:I49,8,0)</f>
        <v>-27589.4856</v>
      </c>
      <c r="G10" s="16">
        <f t="shared" si="0"/>
        <v>153140.45260000002</v>
      </c>
      <c r="H10" s="27">
        <f>RA!J14</f>
        <v>-21.974729672930401</v>
      </c>
      <c r="I10" s="20">
        <f>VLOOKUP(B10,RMS!B:D,3,FALSE)</f>
        <v>125550.98734188</v>
      </c>
      <c r="J10" s="21">
        <f>VLOOKUP(B10,RMS!B:E,4,FALSE)</f>
        <v>153140.45136923101</v>
      </c>
      <c r="K10" s="22">
        <f t="shared" si="1"/>
        <v>-2.0341879993793555E-2</v>
      </c>
      <c r="L10" s="22">
        <f t="shared" si="2"/>
        <v>1.2307690049055964E-3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103303.0618</v>
      </c>
      <c r="F11" s="25">
        <f>VLOOKUP(C11,RA!B15:I50,8,0)</f>
        <v>9448.5596000000005</v>
      </c>
      <c r="G11" s="16">
        <f t="shared" si="0"/>
        <v>93854.502199999988</v>
      </c>
      <c r="H11" s="27">
        <f>RA!J15</f>
        <v>9.14644680938199</v>
      </c>
      <c r="I11" s="20">
        <f>VLOOKUP(B11,RMS!B:D,3,FALSE)</f>
        <v>103303.09741880299</v>
      </c>
      <c r="J11" s="21">
        <f>VLOOKUP(B11,RMS!B:E,4,FALSE)</f>
        <v>93854.503182906003</v>
      </c>
      <c r="K11" s="22">
        <f t="shared" si="1"/>
        <v>-3.561880299821496E-2</v>
      </c>
      <c r="L11" s="22">
        <f t="shared" si="2"/>
        <v>-9.8290601454209536E-4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843045.17480000004</v>
      </c>
      <c r="F12" s="25">
        <f>VLOOKUP(C12,RA!B16:I51,8,0)</f>
        <v>35169.986299999997</v>
      </c>
      <c r="G12" s="16">
        <f t="shared" si="0"/>
        <v>807875.18850000005</v>
      </c>
      <c r="H12" s="27">
        <f>RA!J16</f>
        <v>4.1717795619129898</v>
      </c>
      <c r="I12" s="20">
        <f>VLOOKUP(B12,RMS!B:D,3,FALSE)</f>
        <v>843044.97199999995</v>
      </c>
      <c r="J12" s="21">
        <f>VLOOKUP(B12,RMS!B:E,4,FALSE)</f>
        <v>807875.18850000005</v>
      </c>
      <c r="K12" s="22">
        <f t="shared" si="1"/>
        <v>0.20280000008642673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1258622.3196</v>
      </c>
      <c r="F13" s="25">
        <f>VLOOKUP(C13,RA!B17:I52,8,0)</f>
        <v>53877.934699999998</v>
      </c>
      <c r="G13" s="16">
        <f t="shared" si="0"/>
        <v>1204744.3848999999</v>
      </c>
      <c r="H13" s="27">
        <f>RA!J17</f>
        <v>4.28070707637879</v>
      </c>
      <c r="I13" s="20">
        <f>VLOOKUP(B13,RMS!B:D,3,FALSE)</f>
        <v>1258622.3934017101</v>
      </c>
      <c r="J13" s="21">
        <f>VLOOKUP(B13,RMS!B:E,4,FALSE)</f>
        <v>1204744.38473932</v>
      </c>
      <c r="K13" s="22">
        <f t="shared" si="1"/>
        <v>-7.3801710037514567E-2</v>
      </c>
      <c r="L13" s="22">
        <f t="shared" si="2"/>
        <v>1.6067991964519024E-4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1767412.3441000001</v>
      </c>
      <c r="F14" s="25">
        <f>VLOOKUP(C14,RA!B18:I53,8,0)</f>
        <v>287426.23969999998</v>
      </c>
      <c r="G14" s="16">
        <f t="shared" si="0"/>
        <v>1479986.1044000001</v>
      </c>
      <c r="H14" s="27">
        <f>RA!J18</f>
        <v>16.262545673594001</v>
      </c>
      <c r="I14" s="20">
        <f>VLOOKUP(B14,RMS!B:D,3,FALSE)</f>
        <v>1767412.6510632499</v>
      </c>
      <c r="J14" s="21">
        <f>VLOOKUP(B14,RMS!B:E,4,FALSE)</f>
        <v>1479986.1022393201</v>
      </c>
      <c r="K14" s="22">
        <f t="shared" si="1"/>
        <v>-0.30696324980817735</v>
      </c>
      <c r="L14" s="22">
        <f t="shared" si="2"/>
        <v>2.1606800146400928E-3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469343.89980000001</v>
      </c>
      <c r="F15" s="25">
        <f>VLOOKUP(C15,RA!B19:I54,8,0)</f>
        <v>46490.595399999998</v>
      </c>
      <c r="G15" s="16">
        <f t="shared" si="0"/>
        <v>422853.30440000002</v>
      </c>
      <c r="H15" s="27">
        <f>RA!J19</f>
        <v>9.9054436245599202</v>
      </c>
      <c r="I15" s="20">
        <f>VLOOKUP(B15,RMS!B:D,3,FALSE)</f>
        <v>469343.89862136799</v>
      </c>
      <c r="J15" s="21">
        <f>VLOOKUP(B15,RMS!B:E,4,FALSE)</f>
        <v>422853.30499487201</v>
      </c>
      <c r="K15" s="22">
        <f t="shared" si="1"/>
        <v>1.1786320246756077E-3</v>
      </c>
      <c r="L15" s="22">
        <f t="shared" si="2"/>
        <v>-5.9487199177965522E-4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1180735.8437999999</v>
      </c>
      <c r="F16" s="25">
        <f>VLOOKUP(C16,RA!B20:I55,8,0)</f>
        <v>76602.739100000006</v>
      </c>
      <c r="G16" s="16">
        <f t="shared" si="0"/>
        <v>1104133.1047</v>
      </c>
      <c r="H16" s="27">
        <f>RA!J20</f>
        <v>6.4877118368378603</v>
      </c>
      <c r="I16" s="20">
        <f>VLOOKUP(B16,RMS!B:D,3,FALSE)</f>
        <v>1180735.8274000001</v>
      </c>
      <c r="J16" s="21">
        <f>VLOOKUP(B16,RMS!B:E,4,FALSE)</f>
        <v>1104133.1047</v>
      </c>
      <c r="K16" s="22">
        <f t="shared" si="1"/>
        <v>1.6399999847635627E-2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377938.46980000002</v>
      </c>
      <c r="F17" s="25">
        <f>VLOOKUP(C17,RA!B21:I56,8,0)</f>
        <v>41387.775699999998</v>
      </c>
      <c r="G17" s="16">
        <f t="shared" si="0"/>
        <v>336550.69410000002</v>
      </c>
      <c r="H17" s="27">
        <f>RA!J21</f>
        <v>10.9509295843585</v>
      </c>
      <c r="I17" s="20">
        <f>VLOOKUP(B17,RMS!B:D,3,FALSE)</f>
        <v>377938.26133328001</v>
      </c>
      <c r="J17" s="21">
        <f>VLOOKUP(B17,RMS!B:E,4,FALSE)</f>
        <v>336550.69412495999</v>
      </c>
      <c r="K17" s="22">
        <f t="shared" si="1"/>
        <v>0.20846672001061961</v>
      </c>
      <c r="L17" s="22">
        <f t="shared" si="2"/>
        <v>-2.4959968868643045E-5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1255418.9465000001</v>
      </c>
      <c r="F18" s="25">
        <f>VLOOKUP(C18,RA!B22:I57,8,0)</f>
        <v>131269.47390000001</v>
      </c>
      <c r="G18" s="16">
        <f t="shared" si="0"/>
        <v>1124149.4726</v>
      </c>
      <c r="H18" s="27">
        <f>RA!J22</f>
        <v>10.4562285176568</v>
      </c>
      <c r="I18" s="20">
        <f>VLOOKUP(B18,RMS!B:D,3,FALSE)</f>
        <v>1255419.5763999999</v>
      </c>
      <c r="J18" s="21">
        <f>VLOOKUP(B18,RMS!B:E,4,FALSE)</f>
        <v>1124149.4726</v>
      </c>
      <c r="K18" s="22">
        <f t="shared" si="1"/>
        <v>-0.62989999982528389</v>
      </c>
      <c r="L18" s="22">
        <f t="shared" si="2"/>
        <v>0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2759268.3752000001</v>
      </c>
      <c r="F19" s="25">
        <f>VLOOKUP(C19,RA!B23:I58,8,0)</f>
        <v>66238.418099999995</v>
      </c>
      <c r="G19" s="16">
        <f t="shared" si="0"/>
        <v>2693029.9571000002</v>
      </c>
      <c r="H19" s="27">
        <f>RA!J23</f>
        <v>2.4005790337519799</v>
      </c>
      <c r="I19" s="20">
        <f>VLOOKUP(B19,RMS!B:D,3,FALSE)</f>
        <v>2759269.5970000001</v>
      </c>
      <c r="J19" s="21">
        <f>VLOOKUP(B19,RMS!B:E,4,FALSE)</f>
        <v>2693030.0026410301</v>
      </c>
      <c r="K19" s="22">
        <f t="shared" si="1"/>
        <v>-1.2217999999411404</v>
      </c>
      <c r="L19" s="22">
        <f t="shared" si="2"/>
        <v>-4.5541029889136553E-2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286917.23920000001</v>
      </c>
      <c r="F20" s="25">
        <f>VLOOKUP(C20,RA!B24:I59,8,0)</f>
        <v>55247.926599999999</v>
      </c>
      <c r="G20" s="16">
        <f t="shared" si="0"/>
        <v>231669.3126</v>
      </c>
      <c r="H20" s="27">
        <f>RA!J24</f>
        <v>19.255701314443701</v>
      </c>
      <c r="I20" s="20">
        <f>VLOOKUP(B20,RMS!B:D,3,FALSE)</f>
        <v>286917.25154849899</v>
      </c>
      <c r="J20" s="21">
        <f>VLOOKUP(B20,RMS!B:E,4,FALSE)</f>
        <v>231669.311946136</v>
      </c>
      <c r="K20" s="22">
        <f t="shared" si="1"/>
        <v>-1.2348498974461108E-2</v>
      </c>
      <c r="L20" s="22">
        <f t="shared" si="2"/>
        <v>6.538640009239316E-4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254894.91070000001</v>
      </c>
      <c r="F21" s="25">
        <f>VLOOKUP(C21,RA!B25:I60,8,0)</f>
        <v>22004.868900000001</v>
      </c>
      <c r="G21" s="16">
        <f t="shared" si="0"/>
        <v>232890.04180000001</v>
      </c>
      <c r="H21" s="27">
        <f>RA!J25</f>
        <v>8.6329181071405401</v>
      </c>
      <c r="I21" s="20">
        <f>VLOOKUP(B21,RMS!B:D,3,FALSE)</f>
        <v>254894.91781310801</v>
      </c>
      <c r="J21" s="21">
        <f>VLOOKUP(B21,RMS!B:E,4,FALSE)</f>
        <v>232890.046617841</v>
      </c>
      <c r="K21" s="22">
        <f t="shared" si="1"/>
        <v>-7.1131080039776862E-3</v>
      </c>
      <c r="L21" s="22">
        <f t="shared" si="2"/>
        <v>-4.8178409924730659E-3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477820.94179999997</v>
      </c>
      <c r="F22" s="25">
        <f>VLOOKUP(C22,RA!B26:I61,8,0)</f>
        <v>98122.235499999995</v>
      </c>
      <c r="G22" s="16">
        <f t="shared" si="0"/>
        <v>379698.70629999996</v>
      </c>
      <c r="H22" s="27">
        <f>RA!J26</f>
        <v>20.535356849443101</v>
      </c>
      <c r="I22" s="20">
        <f>VLOOKUP(B22,RMS!B:D,3,FALSE)</f>
        <v>477820.978060911</v>
      </c>
      <c r="J22" s="21">
        <f>VLOOKUP(B22,RMS!B:E,4,FALSE)</f>
        <v>379698.65963858401</v>
      </c>
      <c r="K22" s="22">
        <f t="shared" si="1"/>
        <v>-3.6260911030694842E-2</v>
      </c>
      <c r="L22" s="22">
        <f t="shared" si="2"/>
        <v>4.6661415952257812E-2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318427.77799999999</v>
      </c>
      <c r="F23" s="25">
        <f>VLOOKUP(C23,RA!B27:I62,8,0)</f>
        <v>105917.00229999999</v>
      </c>
      <c r="G23" s="16">
        <f t="shared" si="0"/>
        <v>212510.7757</v>
      </c>
      <c r="H23" s="27">
        <f>RA!J27</f>
        <v>33.262488268218902</v>
      </c>
      <c r="I23" s="20">
        <f>VLOOKUP(B23,RMS!B:D,3,FALSE)</f>
        <v>318427.69675616798</v>
      </c>
      <c r="J23" s="21">
        <f>VLOOKUP(B23,RMS!B:E,4,FALSE)</f>
        <v>212510.78610567999</v>
      </c>
      <c r="K23" s="22">
        <f t="shared" si="1"/>
        <v>8.1243832013569772E-2</v>
      </c>
      <c r="L23" s="22">
        <f t="shared" si="2"/>
        <v>-1.0405679990071803E-2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985185.36899999995</v>
      </c>
      <c r="F24" s="25">
        <f>VLOOKUP(C24,RA!B28:I63,8,0)</f>
        <v>40209.178200000002</v>
      </c>
      <c r="G24" s="16">
        <f t="shared" si="0"/>
        <v>944976.19079999998</v>
      </c>
      <c r="H24" s="27">
        <f>RA!J28</f>
        <v>4.08138198812411</v>
      </c>
      <c r="I24" s="20">
        <f>VLOOKUP(B24,RMS!B:D,3,FALSE)</f>
        <v>985185.36924247805</v>
      </c>
      <c r="J24" s="21">
        <f>VLOOKUP(B24,RMS!B:E,4,FALSE)</f>
        <v>944976.186832743</v>
      </c>
      <c r="K24" s="22">
        <f t="shared" si="1"/>
        <v>-2.4247809778898954E-4</v>
      </c>
      <c r="L24" s="22">
        <f t="shared" si="2"/>
        <v>3.9672569837421179E-3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752564.23549999995</v>
      </c>
      <c r="F25" s="25">
        <f>VLOOKUP(C25,RA!B29:I64,8,0)</f>
        <v>104115.0736</v>
      </c>
      <c r="G25" s="16">
        <f t="shared" si="0"/>
        <v>648449.16189999995</v>
      </c>
      <c r="H25" s="27">
        <f>RA!J29</f>
        <v>13.8347092100153</v>
      </c>
      <c r="I25" s="20">
        <f>VLOOKUP(B25,RMS!B:D,3,FALSE)</f>
        <v>752564.234075221</v>
      </c>
      <c r="J25" s="21">
        <f>VLOOKUP(B25,RMS!B:E,4,FALSE)</f>
        <v>648449.19193760399</v>
      </c>
      <c r="K25" s="22">
        <f t="shared" si="1"/>
        <v>1.4247789513319731E-3</v>
      </c>
      <c r="L25" s="22">
        <f t="shared" si="2"/>
        <v>-3.0037604039534926E-2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1019887.9785</v>
      </c>
      <c r="F26" s="25">
        <f>VLOOKUP(C26,RA!B30:I65,8,0)</f>
        <v>131969.87789999999</v>
      </c>
      <c r="G26" s="16">
        <f t="shared" si="0"/>
        <v>887918.10060000001</v>
      </c>
      <c r="H26" s="27">
        <f>RA!J30</f>
        <v>12.9396444199778</v>
      </c>
      <c r="I26" s="20">
        <f>VLOOKUP(B26,RMS!B:D,3,FALSE)</f>
        <v>1019887.94053363</v>
      </c>
      <c r="J26" s="21">
        <f>VLOOKUP(B26,RMS!B:E,4,FALSE)</f>
        <v>887918.10571408097</v>
      </c>
      <c r="K26" s="22">
        <f t="shared" si="1"/>
        <v>3.7966370000503957E-2</v>
      </c>
      <c r="L26" s="22">
        <f t="shared" si="2"/>
        <v>-5.114080966450274E-3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840676.06909999996</v>
      </c>
      <c r="F27" s="25">
        <f>VLOOKUP(C27,RA!B31:I66,8,0)</f>
        <v>20977.9584</v>
      </c>
      <c r="G27" s="16">
        <f t="shared" si="0"/>
        <v>819698.11069999996</v>
      </c>
      <c r="H27" s="27">
        <f>RA!J31</f>
        <v>2.4953676179290198</v>
      </c>
      <c r="I27" s="20">
        <f>VLOOKUP(B27,RMS!B:D,3,FALSE)</f>
        <v>840676.02711946901</v>
      </c>
      <c r="J27" s="21">
        <f>VLOOKUP(B27,RMS!B:E,4,FALSE)</f>
        <v>819698.13515752205</v>
      </c>
      <c r="K27" s="22">
        <f t="shared" si="1"/>
        <v>4.1980530950240791E-2</v>
      </c>
      <c r="L27" s="22">
        <f t="shared" si="2"/>
        <v>-2.4457522085867822E-2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127269.1948</v>
      </c>
      <c r="F28" s="25">
        <f>VLOOKUP(C28,RA!B32:I67,8,0)</f>
        <v>36042.120699999999</v>
      </c>
      <c r="G28" s="16">
        <f t="shared" si="0"/>
        <v>91227.074099999998</v>
      </c>
      <c r="H28" s="27">
        <f>RA!J32</f>
        <v>28.319595135837201</v>
      </c>
      <c r="I28" s="20">
        <f>VLOOKUP(B28,RMS!B:D,3,FALSE)</f>
        <v>127269.132522222</v>
      </c>
      <c r="J28" s="21">
        <f>VLOOKUP(B28,RMS!B:E,4,FALSE)</f>
        <v>91227.055979814904</v>
      </c>
      <c r="K28" s="22">
        <f t="shared" si="1"/>
        <v>6.2277777993585914E-2</v>
      </c>
      <c r="L28" s="22">
        <f t="shared" si="2"/>
        <v>1.8120185093721375E-2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191548.18549999999</v>
      </c>
      <c r="F31" s="25">
        <f>VLOOKUP(C31,RA!B35:I70,8,0)</f>
        <v>15447.6458</v>
      </c>
      <c r="G31" s="16">
        <f t="shared" si="0"/>
        <v>176100.53969999999</v>
      </c>
      <c r="H31" s="27">
        <f>RA!J35</f>
        <v>8.0646265375351192</v>
      </c>
      <c r="I31" s="20">
        <f>VLOOKUP(B31,RMS!B:D,3,FALSE)</f>
        <v>191548.18539999999</v>
      </c>
      <c r="J31" s="21">
        <f>VLOOKUP(B31,RMS!B:E,4,FALSE)</f>
        <v>176100.53950000001</v>
      </c>
      <c r="K31" s="22">
        <f t="shared" si="1"/>
        <v>1.0000000474974513E-4</v>
      </c>
      <c r="L31" s="22">
        <f t="shared" si="2"/>
        <v>1.999999803956598E-4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294837.60749999998</v>
      </c>
      <c r="F35" s="25">
        <f>VLOOKUP(C35,RA!B8:I74,8,0)</f>
        <v>16197.6212</v>
      </c>
      <c r="G35" s="16">
        <f t="shared" si="0"/>
        <v>278639.98629999999</v>
      </c>
      <c r="H35" s="27">
        <f>RA!J39</f>
        <v>5.4937432633996703</v>
      </c>
      <c r="I35" s="20">
        <f>VLOOKUP(B35,RMS!B:D,3,FALSE)</f>
        <v>294837.60683760699</v>
      </c>
      <c r="J35" s="21">
        <f>VLOOKUP(B35,RMS!B:E,4,FALSE)</f>
        <v>278639.98290598299</v>
      </c>
      <c r="K35" s="22">
        <f t="shared" si="1"/>
        <v>6.6239299485459924E-4</v>
      </c>
      <c r="L35" s="22">
        <f t="shared" si="2"/>
        <v>3.3940169960260391E-3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353200.61290000001</v>
      </c>
      <c r="F36" s="25">
        <f>VLOOKUP(C36,RA!B8:I75,8,0)</f>
        <v>19827.2929</v>
      </c>
      <c r="G36" s="16">
        <f t="shared" si="0"/>
        <v>333373.32</v>
      </c>
      <c r="H36" s="27">
        <f>RA!J40</f>
        <v>5.6136065951883296</v>
      </c>
      <c r="I36" s="20">
        <f>VLOOKUP(B36,RMS!B:D,3,FALSE)</f>
        <v>353200.604203419</v>
      </c>
      <c r="J36" s="21">
        <f>VLOOKUP(B36,RMS!B:E,4,FALSE)</f>
        <v>333373.32484871801</v>
      </c>
      <c r="K36" s="22">
        <f t="shared" si="1"/>
        <v>8.6965810041874647E-3</v>
      </c>
      <c r="L36" s="22">
        <f t="shared" si="2"/>
        <v>-4.8487180029042065E-3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18400.6698</v>
      </c>
      <c r="F40" s="25">
        <f>VLOOKUP(C40,RA!B8:I78,8,0)</f>
        <v>1812.5998</v>
      </c>
      <c r="G40" s="16">
        <f t="shared" si="0"/>
        <v>16588.07</v>
      </c>
      <c r="H40" s="27">
        <f>RA!J43</f>
        <v>0</v>
      </c>
      <c r="I40" s="20">
        <f>VLOOKUP(B40,RMS!B:D,3,FALSE)</f>
        <v>18400.6699947054</v>
      </c>
      <c r="J40" s="21">
        <f>VLOOKUP(B40,RMS!B:E,4,FALSE)</f>
        <v>16588.069737538801</v>
      </c>
      <c r="K40" s="22">
        <f t="shared" si="1"/>
        <v>-1.9470540064503439E-4</v>
      </c>
      <c r="L40" s="22">
        <f t="shared" si="2"/>
        <v>2.6246119887218811E-4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17467612.580499999</v>
      </c>
      <c r="E7" s="65">
        <v>20672228</v>
      </c>
      <c r="F7" s="66">
        <v>84.497967904088497</v>
      </c>
      <c r="G7" s="65">
        <v>15399532.664799999</v>
      </c>
      <c r="H7" s="66">
        <v>13.429497899161399</v>
      </c>
      <c r="I7" s="65">
        <v>1718874.2668999999</v>
      </c>
      <c r="J7" s="66">
        <v>9.8403502996103107</v>
      </c>
      <c r="K7" s="65">
        <v>1730746.6989</v>
      </c>
      <c r="L7" s="66">
        <v>11.2389559902432</v>
      </c>
      <c r="M7" s="66">
        <v>-6.8597166804049998E-3</v>
      </c>
      <c r="N7" s="65">
        <v>363955671.78460002</v>
      </c>
      <c r="O7" s="65">
        <v>4579474836.3606005</v>
      </c>
      <c r="P7" s="65">
        <v>1022738</v>
      </c>
      <c r="Q7" s="65">
        <v>1016739</v>
      </c>
      <c r="R7" s="66">
        <v>0.59002359504258794</v>
      </c>
      <c r="S7" s="65">
        <v>17.079264269539198</v>
      </c>
      <c r="T7" s="65">
        <v>18.234868115415999</v>
      </c>
      <c r="U7" s="67">
        <v>-6.7661219338226397</v>
      </c>
      <c r="V7" s="55"/>
      <c r="W7" s="55"/>
    </row>
    <row r="8" spans="1:23" ht="14.25" thickBot="1" x14ac:dyDescent="0.2">
      <c r="A8" s="50">
        <v>41872</v>
      </c>
      <c r="B8" s="53" t="s">
        <v>6</v>
      </c>
      <c r="C8" s="54"/>
      <c r="D8" s="68">
        <v>624536.03480000002</v>
      </c>
      <c r="E8" s="68">
        <v>664147</v>
      </c>
      <c r="F8" s="69">
        <v>94.035813577415894</v>
      </c>
      <c r="G8" s="68">
        <v>541146.50360000005</v>
      </c>
      <c r="H8" s="69">
        <v>15.409788411317001</v>
      </c>
      <c r="I8" s="68">
        <v>158508.538</v>
      </c>
      <c r="J8" s="69">
        <v>25.380206932456701</v>
      </c>
      <c r="K8" s="68">
        <v>112872.9981</v>
      </c>
      <c r="L8" s="69">
        <v>20.858122033332499</v>
      </c>
      <c r="M8" s="69">
        <v>0.40430874228723102</v>
      </c>
      <c r="N8" s="68">
        <v>12626929.0847</v>
      </c>
      <c r="O8" s="68">
        <v>173202046.6284</v>
      </c>
      <c r="P8" s="68">
        <v>26664</v>
      </c>
      <c r="Q8" s="68">
        <v>26347</v>
      </c>
      <c r="R8" s="69">
        <v>1.20317303677837</v>
      </c>
      <c r="S8" s="68">
        <v>23.422443549354899</v>
      </c>
      <c r="T8" s="68">
        <v>23.762588727369302</v>
      </c>
      <c r="U8" s="70">
        <v>-1.4522190107862001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157550.0888</v>
      </c>
      <c r="E9" s="68">
        <v>206933</v>
      </c>
      <c r="F9" s="69">
        <v>76.135796997095696</v>
      </c>
      <c r="G9" s="68">
        <v>154611.06789999999</v>
      </c>
      <c r="H9" s="69">
        <v>1.9009123602334399</v>
      </c>
      <c r="I9" s="68">
        <v>26881.037400000001</v>
      </c>
      <c r="J9" s="69">
        <v>17.061899237723601</v>
      </c>
      <c r="K9" s="68">
        <v>23255.612300000001</v>
      </c>
      <c r="L9" s="69">
        <v>15.041363219249799</v>
      </c>
      <c r="M9" s="69">
        <v>0.155894631077935</v>
      </c>
      <c r="N9" s="68">
        <v>2622017.878</v>
      </c>
      <c r="O9" s="68">
        <v>29756849.341899998</v>
      </c>
      <c r="P9" s="68">
        <v>9282</v>
      </c>
      <c r="Q9" s="68">
        <v>8384</v>
      </c>
      <c r="R9" s="69">
        <v>10.7108778625954</v>
      </c>
      <c r="S9" s="68">
        <v>16.973722128851499</v>
      </c>
      <c r="T9" s="68">
        <v>17.2972468392176</v>
      </c>
      <c r="U9" s="70">
        <v>-1.9060327953413101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164987.1709</v>
      </c>
      <c r="E10" s="68">
        <v>196715</v>
      </c>
      <c r="F10" s="69">
        <v>83.871169407518494</v>
      </c>
      <c r="G10" s="68">
        <v>149047.38620000001</v>
      </c>
      <c r="H10" s="69">
        <v>10.6944409468618</v>
      </c>
      <c r="I10" s="68">
        <v>40279.0795</v>
      </c>
      <c r="J10" s="69">
        <v>24.413461531753601</v>
      </c>
      <c r="K10" s="68">
        <v>34059.664499999999</v>
      </c>
      <c r="L10" s="69">
        <v>22.851567792203301</v>
      </c>
      <c r="M10" s="69">
        <v>0.18260353093025899</v>
      </c>
      <c r="N10" s="68">
        <v>3431574.6094999998</v>
      </c>
      <c r="O10" s="68">
        <v>44699735.601199999</v>
      </c>
      <c r="P10" s="68">
        <v>94448</v>
      </c>
      <c r="Q10" s="68">
        <v>95088</v>
      </c>
      <c r="R10" s="69">
        <v>-0.67306074373212299</v>
      </c>
      <c r="S10" s="68">
        <v>1.74685722196341</v>
      </c>
      <c r="T10" s="68">
        <v>1.67575806726401</v>
      </c>
      <c r="U10" s="70">
        <v>4.07011825611524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45884.216</v>
      </c>
      <c r="E11" s="68">
        <v>49149</v>
      </c>
      <c r="F11" s="69">
        <v>93.357374514232205</v>
      </c>
      <c r="G11" s="68">
        <v>39706.621099999997</v>
      </c>
      <c r="H11" s="69">
        <v>15.558097689657099</v>
      </c>
      <c r="I11" s="68">
        <v>9330.3816000000006</v>
      </c>
      <c r="J11" s="69">
        <v>20.3346213870147</v>
      </c>
      <c r="K11" s="68">
        <v>9273.6366999999991</v>
      </c>
      <c r="L11" s="69">
        <v>23.355391224664</v>
      </c>
      <c r="M11" s="69">
        <v>6.1189479203989997E-3</v>
      </c>
      <c r="N11" s="68">
        <v>1101340.1764</v>
      </c>
      <c r="O11" s="68">
        <v>18198446.862599999</v>
      </c>
      <c r="P11" s="68">
        <v>2633</v>
      </c>
      <c r="Q11" s="68">
        <v>2564</v>
      </c>
      <c r="R11" s="69">
        <v>2.69110764430578</v>
      </c>
      <c r="S11" s="68">
        <v>17.426591720470899</v>
      </c>
      <c r="T11" s="68">
        <v>18.3339387285491</v>
      </c>
      <c r="U11" s="70">
        <v>-5.2066808164923097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142883.93290000001</v>
      </c>
      <c r="E12" s="68">
        <v>167530</v>
      </c>
      <c r="F12" s="69">
        <v>85.288564973437602</v>
      </c>
      <c r="G12" s="68">
        <v>135286.20809999999</v>
      </c>
      <c r="H12" s="69">
        <v>5.6160379588612503</v>
      </c>
      <c r="I12" s="68">
        <v>23453.2104</v>
      </c>
      <c r="J12" s="69">
        <v>16.414169125939601</v>
      </c>
      <c r="K12" s="68">
        <v>9063.4115999999995</v>
      </c>
      <c r="L12" s="69">
        <v>6.6994350180179296</v>
      </c>
      <c r="M12" s="69">
        <v>1.58768016229121</v>
      </c>
      <c r="N12" s="68">
        <v>3355710.1475999998</v>
      </c>
      <c r="O12" s="68">
        <v>54107648.024599999</v>
      </c>
      <c r="P12" s="68">
        <v>1786</v>
      </c>
      <c r="Q12" s="68">
        <v>1606</v>
      </c>
      <c r="R12" s="69">
        <v>11.2079701120797</v>
      </c>
      <c r="S12" s="68">
        <v>80.002202071668506</v>
      </c>
      <c r="T12" s="68">
        <v>88.022055666251603</v>
      </c>
      <c r="U12" s="70">
        <v>-10.024541058755601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269500.9424</v>
      </c>
      <c r="E13" s="68">
        <v>314224</v>
      </c>
      <c r="F13" s="69">
        <v>85.767141402311694</v>
      </c>
      <c r="G13" s="68">
        <v>279212.68109999999</v>
      </c>
      <c r="H13" s="69">
        <v>-3.4782584593719701</v>
      </c>
      <c r="I13" s="68">
        <v>72208.381299999994</v>
      </c>
      <c r="J13" s="69">
        <v>26.7933687566949</v>
      </c>
      <c r="K13" s="68">
        <v>67445.1394</v>
      </c>
      <c r="L13" s="69">
        <v>24.155471425685199</v>
      </c>
      <c r="M13" s="69">
        <v>7.0623946252827002E-2</v>
      </c>
      <c r="N13" s="68">
        <v>5999289.8304000003</v>
      </c>
      <c r="O13" s="68">
        <v>86656425.212699994</v>
      </c>
      <c r="P13" s="68">
        <v>11736</v>
      </c>
      <c r="Q13" s="68">
        <v>11861</v>
      </c>
      <c r="R13" s="69">
        <v>-1.0538740409746199</v>
      </c>
      <c r="S13" s="68">
        <v>22.963611315610098</v>
      </c>
      <c r="T13" s="68">
        <v>22.984742576511302</v>
      </c>
      <c r="U13" s="70">
        <v>-9.2020634780572999E-2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125550.967</v>
      </c>
      <c r="E14" s="68">
        <v>164730</v>
      </c>
      <c r="F14" s="69">
        <v>76.216212590299307</v>
      </c>
      <c r="G14" s="68">
        <v>115295.4353</v>
      </c>
      <c r="H14" s="69">
        <v>8.89500236788645</v>
      </c>
      <c r="I14" s="68">
        <v>-27589.4856</v>
      </c>
      <c r="J14" s="69">
        <v>-21.974729672930401</v>
      </c>
      <c r="K14" s="68">
        <v>11886.4643</v>
      </c>
      <c r="L14" s="69">
        <v>10.3095705992794</v>
      </c>
      <c r="M14" s="69">
        <v>-3.3210842941748502</v>
      </c>
      <c r="N14" s="68">
        <v>3228307.4542</v>
      </c>
      <c r="O14" s="68">
        <v>41586092.474200003</v>
      </c>
      <c r="P14" s="68">
        <v>2912</v>
      </c>
      <c r="Q14" s="68">
        <v>2962</v>
      </c>
      <c r="R14" s="69">
        <v>-1.68804861580013</v>
      </c>
      <c r="S14" s="68">
        <v>43.115029876373598</v>
      </c>
      <c r="T14" s="68">
        <v>48.818557900067503</v>
      </c>
      <c r="U14" s="70">
        <v>-13.2286305727909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103303.0618</v>
      </c>
      <c r="E15" s="68">
        <v>91374</v>
      </c>
      <c r="F15" s="69">
        <v>113.05520366844</v>
      </c>
      <c r="G15" s="68">
        <v>79256.132599999997</v>
      </c>
      <c r="H15" s="69">
        <v>30.340780468513501</v>
      </c>
      <c r="I15" s="68">
        <v>9448.5596000000005</v>
      </c>
      <c r="J15" s="69">
        <v>9.14644680938199</v>
      </c>
      <c r="K15" s="68">
        <v>9950.3449000000001</v>
      </c>
      <c r="L15" s="69">
        <v>12.5546687348709</v>
      </c>
      <c r="M15" s="69">
        <v>-5.0428935382932999E-2</v>
      </c>
      <c r="N15" s="68">
        <v>2483854.6227000002</v>
      </c>
      <c r="O15" s="68">
        <v>32488337.365899999</v>
      </c>
      <c r="P15" s="68">
        <v>3919</v>
      </c>
      <c r="Q15" s="68">
        <v>3876</v>
      </c>
      <c r="R15" s="69">
        <v>1.10939112487101</v>
      </c>
      <c r="S15" s="68">
        <v>26.359546261801501</v>
      </c>
      <c r="T15" s="68">
        <v>25.596751057791501</v>
      </c>
      <c r="U15" s="70">
        <v>2.8938100695433202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843045.17480000004</v>
      </c>
      <c r="E16" s="68">
        <v>885415</v>
      </c>
      <c r="F16" s="69">
        <v>95.214693087422305</v>
      </c>
      <c r="G16" s="68">
        <v>767942.11349999998</v>
      </c>
      <c r="H16" s="69">
        <v>9.7797815720389991</v>
      </c>
      <c r="I16" s="68">
        <v>35169.986299999997</v>
      </c>
      <c r="J16" s="69">
        <v>4.1717795619129898</v>
      </c>
      <c r="K16" s="68">
        <v>75592.911600000007</v>
      </c>
      <c r="L16" s="69">
        <v>9.8435689710354701</v>
      </c>
      <c r="M16" s="69">
        <v>-0.53474491780258404</v>
      </c>
      <c r="N16" s="68">
        <v>19402325.2388</v>
      </c>
      <c r="O16" s="68">
        <v>237479778.28659999</v>
      </c>
      <c r="P16" s="68">
        <v>53282</v>
      </c>
      <c r="Q16" s="68">
        <v>52994</v>
      </c>
      <c r="R16" s="69">
        <v>0.54345774993396201</v>
      </c>
      <c r="S16" s="68">
        <v>15.822326016290701</v>
      </c>
      <c r="T16" s="68">
        <v>16.2565663848738</v>
      </c>
      <c r="U16" s="70">
        <v>-2.7444787077196202</v>
      </c>
      <c r="V16" s="55"/>
      <c r="W16" s="55"/>
    </row>
    <row r="17" spans="1:23" ht="12" thickBot="1" x14ac:dyDescent="0.2">
      <c r="A17" s="51"/>
      <c r="B17" s="53" t="s">
        <v>15</v>
      </c>
      <c r="C17" s="54"/>
      <c r="D17" s="68">
        <v>1258622.3196</v>
      </c>
      <c r="E17" s="68">
        <v>625956</v>
      </c>
      <c r="F17" s="69">
        <v>201.07201138738199</v>
      </c>
      <c r="G17" s="68">
        <v>775481.06409999996</v>
      </c>
      <c r="H17" s="69">
        <v>62.302134489991602</v>
      </c>
      <c r="I17" s="68">
        <v>53877.934699999998</v>
      </c>
      <c r="J17" s="69">
        <v>4.28070707637879</v>
      </c>
      <c r="K17" s="68">
        <v>58828.973899999997</v>
      </c>
      <c r="L17" s="69">
        <v>7.5861264218327698</v>
      </c>
      <c r="M17" s="69">
        <v>-8.4159876873188003E-2</v>
      </c>
      <c r="N17" s="68">
        <v>15705376.3167</v>
      </c>
      <c r="O17" s="68">
        <v>225481867.51120001</v>
      </c>
      <c r="P17" s="68">
        <v>17195</v>
      </c>
      <c r="Q17" s="68">
        <v>17384</v>
      </c>
      <c r="R17" s="69">
        <v>-1.0872066267832401</v>
      </c>
      <c r="S17" s="68">
        <v>73.196994451875497</v>
      </c>
      <c r="T17" s="68">
        <v>130.10580436608399</v>
      </c>
      <c r="U17" s="70">
        <v>-77.7474681035213</v>
      </c>
      <c r="V17" s="37"/>
      <c r="W17" s="37"/>
    </row>
    <row r="18" spans="1:23" ht="12" thickBot="1" x14ac:dyDescent="0.2">
      <c r="A18" s="51"/>
      <c r="B18" s="53" t="s">
        <v>16</v>
      </c>
      <c r="C18" s="54"/>
      <c r="D18" s="68">
        <v>1767412.3441000001</v>
      </c>
      <c r="E18" s="68">
        <v>1980499</v>
      </c>
      <c r="F18" s="69">
        <v>89.2407592278512</v>
      </c>
      <c r="G18" s="68">
        <v>1661309.0954</v>
      </c>
      <c r="H18" s="69">
        <v>6.3867253236492303</v>
      </c>
      <c r="I18" s="68">
        <v>287426.23969999998</v>
      </c>
      <c r="J18" s="69">
        <v>16.262545673594001</v>
      </c>
      <c r="K18" s="68">
        <v>224322.58300000001</v>
      </c>
      <c r="L18" s="69">
        <v>13.502760179976599</v>
      </c>
      <c r="M18" s="69">
        <v>0.28130764123735102</v>
      </c>
      <c r="N18" s="68">
        <v>41173483.476000004</v>
      </c>
      <c r="O18" s="68">
        <v>563158348.45270002</v>
      </c>
      <c r="P18" s="68">
        <v>90458</v>
      </c>
      <c r="Q18" s="68">
        <v>92790</v>
      </c>
      <c r="R18" s="69">
        <v>-2.5132018536480198</v>
      </c>
      <c r="S18" s="68">
        <v>19.538485751398401</v>
      </c>
      <c r="T18" s="68">
        <v>19.5331214311887</v>
      </c>
      <c r="U18" s="70">
        <v>2.7455148152146999E-2</v>
      </c>
      <c r="V18" s="37"/>
      <c r="W18" s="37"/>
    </row>
    <row r="19" spans="1:23" ht="12" thickBot="1" x14ac:dyDescent="0.2">
      <c r="A19" s="51"/>
      <c r="B19" s="53" t="s">
        <v>17</v>
      </c>
      <c r="C19" s="54"/>
      <c r="D19" s="68">
        <v>469343.89980000001</v>
      </c>
      <c r="E19" s="68">
        <v>469976</v>
      </c>
      <c r="F19" s="69">
        <v>99.865503727849898</v>
      </c>
      <c r="G19" s="68">
        <v>696760.67310000001</v>
      </c>
      <c r="H19" s="69">
        <v>-32.639151731711003</v>
      </c>
      <c r="I19" s="68">
        <v>46490.595399999998</v>
      </c>
      <c r="J19" s="69">
        <v>9.9054436245599202</v>
      </c>
      <c r="K19" s="68">
        <v>44827.254999999997</v>
      </c>
      <c r="L19" s="69">
        <v>6.4336660679421502</v>
      </c>
      <c r="M19" s="69">
        <v>3.7105559999157003E-2</v>
      </c>
      <c r="N19" s="68">
        <v>10702515.795700001</v>
      </c>
      <c r="O19" s="68">
        <v>175727200.70539999</v>
      </c>
      <c r="P19" s="68">
        <v>10370</v>
      </c>
      <c r="Q19" s="68">
        <v>11939</v>
      </c>
      <c r="R19" s="69">
        <v>-13.141804171203599</v>
      </c>
      <c r="S19" s="68">
        <v>45.259778187078098</v>
      </c>
      <c r="T19" s="68">
        <v>65.220627338973102</v>
      </c>
      <c r="U19" s="70">
        <v>-44.102843521212598</v>
      </c>
      <c r="V19" s="37"/>
      <c r="W19" s="37"/>
    </row>
    <row r="20" spans="1:23" ht="12" thickBot="1" x14ac:dyDescent="0.2">
      <c r="A20" s="51"/>
      <c r="B20" s="53" t="s">
        <v>18</v>
      </c>
      <c r="C20" s="54"/>
      <c r="D20" s="68">
        <v>1180735.8437999999</v>
      </c>
      <c r="E20" s="68">
        <v>855370</v>
      </c>
      <c r="F20" s="69">
        <v>138.03802375580199</v>
      </c>
      <c r="G20" s="68">
        <v>831243.59970000002</v>
      </c>
      <c r="H20" s="69">
        <v>42.044503467591603</v>
      </c>
      <c r="I20" s="68">
        <v>76602.739100000006</v>
      </c>
      <c r="J20" s="69">
        <v>6.4877118368378603</v>
      </c>
      <c r="K20" s="68">
        <v>11693.6693</v>
      </c>
      <c r="L20" s="69">
        <v>1.40676804058645</v>
      </c>
      <c r="M20" s="69">
        <v>5.5507871938878903</v>
      </c>
      <c r="N20" s="68">
        <v>19312012.894699998</v>
      </c>
      <c r="O20" s="68">
        <v>260751485.67789999</v>
      </c>
      <c r="P20" s="68">
        <v>46947</v>
      </c>
      <c r="Q20" s="68">
        <v>43292</v>
      </c>
      <c r="R20" s="69">
        <v>8.4426683913887199</v>
      </c>
      <c r="S20" s="68">
        <v>25.150400319509199</v>
      </c>
      <c r="T20" s="68">
        <v>23.293476503741999</v>
      </c>
      <c r="U20" s="70">
        <v>7.3832773720376101</v>
      </c>
      <c r="V20" s="37"/>
      <c r="W20" s="37"/>
    </row>
    <row r="21" spans="1:23" ht="12" thickBot="1" x14ac:dyDescent="0.2">
      <c r="A21" s="51"/>
      <c r="B21" s="53" t="s">
        <v>19</v>
      </c>
      <c r="C21" s="54"/>
      <c r="D21" s="68">
        <v>377938.46980000002</v>
      </c>
      <c r="E21" s="68">
        <v>515436</v>
      </c>
      <c r="F21" s="69">
        <v>73.324034370901501</v>
      </c>
      <c r="G21" s="68">
        <v>373931.21019999997</v>
      </c>
      <c r="H21" s="69">
        <v>1.07165689589179</v>
      </c>
      <c r="I21" s="68">
        <v>41387.775699999998</v>
      </c>
      <c r="J21" s="69">
        <v>10.9509295843585</v>
      </c>
      <c r="K21" s="68">
        <v>26613.683099999998</v>
      </c>
      <c r="L21" s="69">
        <v>7.1172671266903498</v>
      </c>
      <c r="M21" s="69">
        <v>0.555131454165395</v>
      </c>
      <c r="N21" s="68">
        <v>8173663.1741000004</v>
      </c>
      <c r="O21" s="68">
        <v>104698328.0728</v>
      </c>
      <c r="P21" s="68">
        <v>35815</v>
      </c>
      <c r="Q21" s="68">
        <v>35901</v>
      </c>
      <c r="R21" s="69">
        <v>-0.239547644912397</v>
      </c>
      <c r="S21" s="68">
        <v>10.5525190506771</v>
      </c>
      <c r="T21" s="68">
        <v>10.6661538257987</v>
      </c>
      <c r="U21" s="70">
        <v>-1.07684975100182</v>
      </c>
      <c r="V21" s="37"/>
      <c r="W21" s="37"/>
    </row>
    <row r="22" spans="1:23" ht="12" thickBot="1" x14ac:dyDescent="0.2">
      <c r="A22" s="51"/>
      <c r="B22" s="53" t="s">
        <v>20</v>
      </c>
      <c r="C22" s="54"/>
      <c r="D22" s="68">
        <v>1255418.9465000001</v>
      </c>
      <c r="E22" s="68">
        <v>1240372</v>
      </c>
      <c r="F22" s="69">
        <v>101.21309949757</v>
      </c>
      <c r="G22" s="68">
        <v>1115007.3097999999</v>
      </c>
      <c r="H22" s="69">
        <v>12.5928893439439</v>
      </c>
      <c r="I22" s="68">
        <v>131269.47390000001</v>
      </c>
      <c r="J22" s="69">
        <v>10.4562285176568</v>
      </c>
      <c r="K22" s="68">
        <v>137710.5472</v>
      </c>
      <c r="L22" s="69">
        <v>12.3506407527231</v>
      </c>
      <c r="M22" s="69">
        <v>-4.6772548878522002E-2</v>
      </c>
      <c r="N22" s="68">
        <v>26636955.016100001</v>
      </c>
      <c r="O22" s="68">
        <v>321946726.57179999</v>
      </c>
      <c r="P22" s="68">
        <v>78275</v>
      </c>
      <c r="Q22" s="68">
        <v>77232</v>
      </c>
      <c r="R22" s="69">
        <v>1.3504764864304999</v>
      </c>
      <c r="S22" s="68">
        <v>16.038568463749598</v>
      </c>
      <c r="T22" s="68">
        <v>16.017237600994399</v>
      </c>
      <c r="U22" s="70">
        <v>0.13299729837739599</v>
      </c>
      <c r="V22" s="37"/>
      <c r="W22" s="37"/>
    </row>
    <row r="23" spans="1:23" ht="12" thickBot="1" x14ac:dyDescent="0.2">
      <c r="A23" s="51"/>
      <c r="B23" s="53" t="s">
        <v>21</v>
      </c>
      <c r="C23" s="54"/>
      <c r="D23" s="68">
        <v>2759268.3752000001</v>
      </c>
      <c r="E23" s="68">
        <v>3011319</v>
      </c>
      <c r="F23" s="69">
        <v>91.629892920676994</v>
      </c>
      <c r="G23" s="68">
        <v>2432877.5906000002</v>
      </c>
      <c r="H23" s="69">
        <v>13.415832586936901</v>
      </c>
      <c r="I23" s="68">
        <v>66238.418099999995</v>
      </c>
      <c r="J23" s="69">
        <v>2.4005790337519799</v>
      </c>
      <c r="K23" s="68">
        <v>138757.7905</v>
      </c>
      <c r="L23" s="69">
        <v>5.70344315867447</v>
      </c>
      <c r="M23" s="69">
        <v>-0.52263279876887403</v>
      </c>
      <c r="N23" s="68">
        <v>58205067.187399998</v>
      </c>
      <c r="O23" s="68">
        <v>667814725.55480003</v>
      </c>
      <c r="P23" s="68">
        <v>90482</v>
      </c>
      <c r="Q23" s="68">
        <v>88248</v>
      </c>
      <c r="R23" s="69">
        <v>2.5315021303598901</v>
      </c>
      <c r="S23" s="68">
        <v>30.495218664485801</v>
      </c>
      <c r="T23" s="68">
        <v>30.948945460520399</v>
      </c>
      <c r="U23" s="70">
        <v>-1.4878620843043899</v>
      </c>
      <c r="V23" s="37"/>
      <c r="W23" s="37"/>
    </row>
    <row r="24" spans="1:23" ht="12" thickBot="1" x14ac:dyDescent="0.2">
      <c r="A24" s="51"/>
      <c r="B24" s="53" t="s">
        <v>22</v>
      </c>
      <c r="C24" s="54"/>
      <c r="D24" s="68">
        <v>286917.23920000001</v>
      </c>
      <c r="E24" s="68">
        <v>354166</v>
      </c>
      <c r="F24" s="69">
        <v>81.012078855677899</v>
      </c>
      <c r="G24" s="68">
        <v>305747.56679999997</v>
      </c>
      <c r="H24" s="69">
        <v>-6.1587824874882902</v>
      </c>
      <c r="I24" s="68">
        <v>55247.926599999999</v>
      </c>
      <c r="J24" s="69">
        <v>19.255701314443701</v>
      </c>
      <c r="K24" s="68">
        <v>51507.276100000003</v>
      </c>
      <c r="L24" s="69">
        <v>16.846340475930202</v>
      </c>
      <c r="M24" s="69">
        <v>7.2623729756891006E-2</v>
      </c>
      <c r="N24" s="68">
        <v>6192949.5130000003</v>
      </c>
      <c r="O24" s="68">
        <v>72883471.120000005</v>
      </c>
      <c r="P24" s="68">
        <v>29748</v>
      </c>
      <c r="Q24" s="68">
        <v>30014</v>
      </c>
      <c r="R24" s="69">
        <v>-0.88625308189511598</v>
      </c>
      <c r="S24" s="68">
        <v>9.6449253462417701</v>
      </c>
      <c r="T24" s="68">
        <v>9.2187611847804405</v>
      </c>
      <c r="U24" s="70">
        <v>4.4185325045298196</v>
      </c>
      <c r="V24" s="37"/>
      <c r="W24" s="37"/>
    </row>
    <row r="25" spans="1:23" ht="12" thickBot="1" x14ac:dyDescent="0.2">
      <c r="A25" s="51"/>
      <c r="B25" s="53" t="s">
        <v>23</v>
      </c>
      <c r="C25" s="54"/>
      <c r="D25" s="68">
        <v>254894.91070000001</v>
      </c>
      <c r="E25" s="68">
        <v>248179</v>
      </c>
      <c r="F25" s="69">
        <v>102.706075332724</v>
      </c>
      <c r="G25" s="68">
        <v>193741.2101</v>
      </c>
      <c r="H25" s="69">
        <v>31.564632309478899</v>
      </c>
      <c r="I25" s="68">
        <v>22004.868900000001</v>
      </c>
      <c r="J25" s="69">
        <v>8.6329181071405401</v>
      </c>
      <c r="K25" s="68">
        <v>17758.248800000001</v>
      </c>
      <c r="L25" s="69">
        <v>9.1659636020824102</v>
      </c>
      <c r="M25" s="69">
        <v>0.23913507169693499</v>
      </c>
      <c r="N25" s="68">
        <v>5524844.7153000003</v>
      </c>
      <c r="O25" s="68">
        <v>70368933.094600007</v>
      </c>
      <c r="P25" s="68">
        <v>20177</v>
      </c>
      <c r="Q25" s="68">
        <v>19807</v>
      </c>
      <c r="R25" s="69">
        <v>1.8680264552935799</v>
      </c>
      <c r="S25" s="68">
        <v>12.6329439807702</v>
      </c>
      <c r="T25" s="68">
        <v>12.318202670772999</v>
      </c>
      <c r="U25" s="70">
        <v>2.4914328004329001</v>
      </c>
      <c r="V25" s="37"/>
      <c r="W25" s="37"/>
    </row>
    <row r="26" spans="1:23" ht="12" thickBot="1" x14ac:dyDescent="0.2">
      <c r="A26" s="51"/>
      <c r="B26" s="53" t="s">
        <v>24</v>
      </c>
      <c r="C26" s="54"/>
      <c r="D26" s="68">
        <v>477820.94179999997</v>
      </c>
      <c r="E26" s="68">
        <v>488076</v>
      </c>
      <c r="F26" s="69">
        <v>97.898880871011897</v>
      </c>
      <c r="G26" s="68">
        <v>420458.27750000003</v>
      </c>
      <c r="H26" s="69">
        <v>13.642890952479799</v>
      </c>
      <c r="I26" s="68">
        <v>98122.235499999995</v>
      </c>
      <c r="J26" s="69">
        <v>20.535356849443101</v>
      </c>
      <c r="K26" s="68">
        <v>83477.007899999997</v>
      </c>
      <c r="L26" s="69">
        <v>19.8538148413549</v>
      </c>
      <c r="M26" s="69">
        <v>0.17544025556766499</v>
      </c>
      <c r="N26" s="68">
        <v>11526611.8499</v>
      </c>
      <c r="O26" s="68">
        <v>152034005.7696</v>
      </c>
      <c r="P26" s="68">
        <v>36590</v>
      </c>
      <c r="Q26" s="68">
        <v>37415</v>
      </c>
      <c r="R26" s="69">
        <v>-2.2049979954563699</v>
      </c>
      <c r="S26" s="68">
        <v>13.058784963104699</v>
      </c>
      <c r="T26" s="68">
        <v>12.5735833462515</v>
      </c>
      <c r="U26" s="70">
        <v>3.7155188497553202</v>
      </c>
      <c r="V26" s="37"/>
      <c r="W26" s="37"/>
    </row>
    <row r="27" spans="1:23" ht="12" thickBot="1" x14ac:dyDescent="0.2">
      <c r="A27" s="51"/>
      <c r="B27" s="53" t="s">
        <v>25</v>
      </c>
      <c r="C27" s="54"/>
      <c r="D27" s="68">
        <v>318427.77799999999</v>
      </c>
      <c r="E27" s="68">
        <v>329574</v>
      </c>
      <c r="F27" s="69">
        <v>96.617991103667194</v>
      </c>
      <c r="G27" s="68">
        <v>267321.12079999998</v>
      </c>
      <c r="H27" s="69">
        <v>19.118076808542298</v>
      </c>
      <c r="I27" s="68">
        <v>105917.00229999999</v>
      </c>
      <c r="J27" s="69">
        <v>33.262488268218902</v>
      </c>
      <c r="K27" s="68">
        <v>79627.619200000001</v>
      </c>
      <c r="L27" s="69">
        <v>29.787253233752001</v>
      </c>
      <c r="M27" s="69">
        <v>0.33015407674024699</v>
      </c>
      <c r="N27" s="68">
        <v>6351213.5711000003</v>
      </c>
      <c r="O27" s="68">
        <v>65037733.813199997</v>
      </c>
      <c r="P27" s="68">
        <v>39916</v>
      </c>
      <c r="Q27" s="68">
        <v>40198</v>
      </c>
      <c r="R27" s="69">
        <v>-0.70152743917607496</v>
      </c>
      <c r="S27" s="68">
        <v>7.9774470888866604</v>
      </c>
      <c r="T27" s="68">
        <v>8.0361059132295107</v>
      </c>
      <c r="U27" s="70">
        <v>-0.73530822190684697</v>
      </c>
      <c r="V27" s="37"/>
      <c r="W27" s="37"/>
    </row>
    <row r="28" spans="1:23" ht="12" thickBot="1" x14ac:dyDescent="0.2">
      <c r="A28" s="51"/>
      <c r="B28" s="53" t="s">
        <v>26</v>
      </c>
      <c r="C28" s="54"/>
      <c r="D28" s="68">
        <v>985185.36899999995</v>
      </c>
      <c r="E28" s="68">
        <v>1064248</v>
      </c>
      <c r="F28" s="69">
        <v>92.571033161443594</v>
      </c>
      <c r="G28" s="68">
        <v>797119.55740000005</v>
      </c>
      <c r="H28" s="69">
        <v>23.593174932681698</v>
      </c>
      <c r="I28" s="68">
        <v>40209.178200000002</v>
      </c>
      <c r="J28" s="69">
        <v>4.08138198812411</v>
      </c>
      <c r="K28" s="68">
        <v>59871.095399999998</v>
      </c>
      <c r="L28" s="69">
        <v>7.5109304299701503</v>
      </c>
      <c r="M28" s="69">
        <v>-0.328404166795986</v>
      </c>
      <c r="N28" s="68">
        <v>19868947.429900002</v>
      </c>
      <c r="O28" s="68">
        <v>217459305.5713</v>
      </c>
      <c r="P28" s="68">
        <v>52532</v>
      </c>
      <c r="Q28" s="68">
        <v>52580</v>
      </c>
      <c r="R28" s="69">
        <v>-9.1289463674404006E-2</v>
      </c>
      <c r="S28" s="68">
        <v>18.754004587679901</v>
      </c>
      <c r="T28" s="68">
        <v>18.3530098630658</v>
      </c>
      <c r="U28" s="70">
        <v>2.1381818626487501</v>
      </c>
      <c r="V28" s="37"/>
      <c r="W28" s="37"/>
    </row>
    <row r="29" spans="1:23" ht="12" thickBot="1" x14ac:dyDescent="0.2">
      <c r="A29" s="51"/>
      <c r="B29" s="53" t="s">
        <v>27</v>
      </c>
      <c r="C29" s="54"/>
      <c r="D29" s="68">
        <v>752564.23549999995</v>
      </c>
      <c r="E29" s="68">
        <v>734258</v>
      </c>
      <c r="F29" s="69">
        <v>102.493161191298</v>
      </c>
      <c r="G29" s="68">
        <v>602842.45779999997</v>
      </c>
      <c r="H29" s="69">
        <v>24.835970951082501</v>
      </c>
      <c r="I29" s="68">
        <v>104115.0736</v>
      </c>
      <c r="J29" s="69">
        <v>13.8347092100153</v>
      </c>
      <c r="K29" s="68">
        <v>104247.27830000001</v>
      </c>
      <c r="L29" s="69">
        <v>17.292623794355499</v>
      </c>
      <c r="M29" s="69">
        <v>-1.2681837085430001E-3</v>
      </c>
      <c r="N29" s="68">
        <v>13879238.8389</v>
      </c>
      <c r="O29" s="68">
        <v>154260320.86050001</v>
      </c>
      <c r="P29" s="68">
        <v>112181</v>
      </c>
      <c r="Q29" s="68">
        <v>110156</v>
      </c>
      <c r="R29" s="69">
        <v>1.8383020443734299</v>
      </c>
      <c r="S29" s="68">
        <v>6.7084821449265002</v>
      </c>
      <c r="T29" s="68">
        <v>6.5371790052289498</v>
      </c>
      <c r="U29" s="70">
        <v>2.5535305304063001</v>
      </c>
      <c r="V29" s="37"/>
      <c r="W29" s="37"/>
    </row>
    <row r="30" spans="1:23" ht="12" thickBot="1" x14ac:dyDescent="0.2">
      <c r="A30" s="51"/>
      <c r="B30" s="53" t="s">
        <v>28</v>
      </c>
      <c r="C30" s="54"/>
      <c r="D30" s="68">
        <v>1019887.9785</v>
      </c>
      <c r="E30" s="68">
        <v>1290256</v>
      </c>
      <c r="F30" s="69">
        <v>79.045397076239098</v>
      </c>
      <c r="G30" s="68">
        <v>1086374.3402</v>
      </c>
      <c r="H30" s="69">
        <v>-6.1200232037660198</v>
      </c>
      <c r="I30" s="68">
        <v>131969.87789999999</v>
      </c>
      <c r="J30" s="69">
        <v>12.9396444199778</v>
      </c>
      <c r="K30" s="68">
        <v>192904.7451</v>
      </c>
      <c r="L30" s="69">
        <v>17.756747187575002</v>
      </c>
      <c r="M30" s="69">
        <v>-0.31588060298056397</v>
      </c>
      <c r="N30" s="68">
        <v>25616575.716200002</v>
      </c>
      <c r="O30" s="68">
        <v>288139498.90390003</v>
      </c>
      <c r="P30" s="68">
        <v>79024</v>
      </c>
      <c r="Q30" s="68">
        <v>82711</v>
      </c>
      <c r="R30" s="69">
        <v>-4.4576900291376003</v>
      </c>
      <c r="S30" s="68">
        <v>12.9060535849868</v>
      </c>
      <c r="T30" s="68">
        <v>13.1581932512</v>
      </c>
      <c r="U30" s="70">
        <v>-1.95365426427818</v>
      </c>
      <c r="V30" s="37"/>
      <c r="W30" s="37"/>
    </row>
    <row r="31" spans="1:23" ht="12" thickBot="1" x14ac:dyDescent="0.2">
      <c r="A31" s="51"/>
      <c r="B31" s="53" t="s">
        <v>29</v>
      </c>
      <c r="C31" s="54"/>
      <c r="D31" s="68">
        <v>840676.06909999996</v>
      </c>
      <c r="E31" s="68">
        <v>2148973</v>
      </c>
      <c r="F31" s="69">
        <v>39.119899091333401</v>
      </c>
      <c r="G31" s="68">
        <v>653370.97560000001</v>
      </c>
      <c r="H31" s="69">
        <v>28.667495266069199</v>
      </c>
      <c r="I31" s="68">
        <v>20977.9584</v>
      </c>
      <c r="J31" s="69">
        <v>2.4953676179290198</v>
      </c>
      <c r="K31" s="68">
        <v>49630.654300000002</v>
      </c>
      <c r="L31" s="69">
        <v>7.5960910651752602</v>
      </c>
      <c r="M31" s="69">
        <v>-0.57731852025976604</v>
      </c>
      <c r="N31" s="68">
        <v>19206190.606400002</v>
      </c>
      <c r="O31" s="68">
        <v>240972701.69220001</v>
      </c>
      <c r="P31" s="68">
        <v>32922</v>
      </c>
      <c r="Q31" s="68">
        <v>31508</v>
      </c>
      <c r="R31" s="69">
        <v>4.4877491430747698</v>
      </c>
      <c r="S31" s="68">
        <v>25.535388770427101</v>
      </c>
      <c r="T31" s="68">
        <v>24.927961041640199</v>
      </c>
      <c r="U31" s="70">
        <v>2.3787682821196099</v>
      </c>
      <c r="V31" s="37"/>
      <c r="W31" s="37"/>
    </row>
    <row r="32" spans="1:23" ht="12" thickBot="1" x14ac:dyDescent="0.2">
      <c r="A32" s="51"/>
      <c r="B32" s="53" t="s">
        <v>30</v>
      </c>
      <c r="C32" s="54"/>
      <c r="D32" s="68">
        <v>127269.1948</v>
      </c>
      <c r="E32" s="68">
        <v>169192</v>
      </c>
      <c r="F32" s="69">
        <v>75.221756820653496</v>
      </c>
      <c r="G32" s="68">
        <v>133607.96400000001</v>
      </c>
      <c r="H32" s="69">
        <v>-4.7443049128418799</v>
      </c>
      <c r="I32" s="68">
        <v>36042.120699999999</v>
      </c>
      <c r="J32" s="69">
        <v>28.319595135837201</v>
      </c>
      <c r="K32" s="68">
        <v>34362.449500000002</v>
      </c>
      <c r="L32" s="69">
        <v>25.718863210878698</v>
      </c>
      <c r="M32" s="69">
        <v>4.8881008904793001E-2</v>
      </c>
      <c r="N32" s="68">
        <v>2825377.1072</v>
      </c>
      <c r="O32" s="68">
        <v>36874219.055200003</v>
      </c>
      <c r="P32" s="68">
        <v>26433</v>
      </c>
      <c r="Q32" s="68">
        <v>26263</v>
      </c>
      <c r="R32" s="69">
        <v>0.64729848075237895</v>
      </c>
      <c r="S32" s="68">
        <v>4.8147843528922198</v>
      </c>
      <c r="T32" s="68">
        <v>4.9359702813844599</v>
      </c>
      <c r="U32" s="70">
        <v>-2.5169544388720801</v>
      </c>
      <c r="V32" s="37"/>
      <c r="W32" s="37"/>
    </row>
    <row r="33" spans="1:23" ht="12" thickBot="1" x14ac:dyDescent="0.2">
      <c r="A33" s="51"/>
      <c r="B33" s="53" t="s">
        <v>31</v>
      </c>
      <c r="C33" s="54"/>
      <c r="D33" s="71"/>
      <c r="E33" s="71"/>
      <c r="F33" s="71"/>
      <c r="G33" s="68">
        <v>142.90610000000001</v>
      </c>
      <c r="H33" s="71"/>
      <c r="I33" s="71"/>
      <c r="J33" s="71"/>
      <c r="K33" s="68">
        <v>29.984500000000001</v>
      </c>
      <c r="L33" s="69">
        <v>20.981959482485401</v>
      </c>
      <c r="M33" s="71"/>
      <c r="N33" s="68">
        <v>0</v>
      </c>
      <c r="O33" s="68">
        <v>4861.8397999999997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1"/>
      <c r="B35" s="53" t="s">
        <v>32</v>
      </c>
      <c r="C35" s="54"/>
      <c r="D35" s="68">
        <v>191548.18549999999</v>
      </c>
      <c r="E35" s="68">
        <v>153311</v>
      </c>
      <c r="F35" s="69">
        <v>124.940927591627</v>
      </c>
      <c r="G35" s="68">
        <v>142937.53030000001</v>
      </c>
      <c r="H35" s="69">
        <v>34.008321745852903</v>
      </c>
      <c r="I35" s="68">
        <v>15447.6458</v>
      </c>
      <c r="J35" s="69">
        <v>8.0646265375351192</v>
      </c>
      <c r="K35" s="68">
        <v>18829.592799999999</v>
      </c>
      <c r="L35" s="69">
        <v>13.173302183464401</v>
      </c>
      <c r="M35" s="69">
        <v>-0.179608079469461</v>
      </c>
      <c r="N35" s="68">
        <v>3495927.3445000001</v>
      </c>
      <c r="O35" s="68">
        <v>39502746.606299996</v>
      </c>
      <c r="P35" s="68">
        <v>14697</v>
      </c>
      <c r="Q35" s="68">
        <v>11391</v>
      </c>
      <c r="R35" s="69">
        <v>29.022912825915199</v>
      </c>
      <c r="S35" s="68">
        <v>13.033148635776</v>
      </c>
      <c r="T35" s="68">
        <v>13.284412106048601</v>
      </c>
      <c r="U35" s="70">
        <v>-1.9278800334012001</v>
      </c>
      <c r="V35" s="37"/>
      <c r="W35" s="37"/>
    </row>
    <row r="36" spans="1:23" ht="12" customHeight="1" thickBot="1" x14ac:dyDescent="0.2">
      <c r="A36" s="51"/>
      <c r="B36" s="53" t="s">
        <v>37</v>
      </c>
      <c r="C36" s="54"/>
      <c r="D36" s="71"/>
      <c r="E36" s="68">
        <v>496734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1"/>
      <c r="B37" s="53" t="s">
        <v>38</v>
      </c>
      <c r="C37" s="54"/>
      <c r="D37" s="71"/>
      <c r="E37" s="68">
        <v>446314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1"/>
      <c r="B38" s="53" t="s">
        <v>39</v>
      </c>
      <c r="C38" s="54"/>
      <c r="D38" s="71"/>
      <c r="E38" s="68">
        <v>363100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1"/>
      <c r="B39" s="53" t="s">
        <v>33</v>
      </c>
      <c r="C39" s="54"/>
      <c r="D39" s="68">
        <v>294837.60749999998</v>
      </c>
      <c r="E39" s="68">
        <v>404233</v>
      </c>
      <c r="F39" s="69">
        <v>72.937540354201701</v>
      </c>
      <c r="G39" s="68">
        <v>287628.20630000002</v>
      </c>
      <c r="H39" s="69">
        <v>2.5065000726947102</v>
      </c>
      <c r="I39" s="68">
        <v>16197.6212</v>
      </c>
      <c r="J39" s="69">
        <v>5.4937432633996703</v>
      </c>
      <c r="K39" s="68">
        <v>15084.6494</v>
      </c>
      <c r="L39" s="69">
        <v>5.2444958698753297</v>
      </c>
      <c r="M39" s="69">
        <v>7.3781747953651999E-2</v>
      </c>
      <c r="N39" s="68">
        <v>5432338.2356000002</v>
      </c>
      <c r="O39" s="68">
        <v>65933357.975000001</v>
      </c>
      <c r="P39" s="68">
        <v>418</v>
      </c>
      <c r="Q39" s="68">
        <v>409</v>
      </c>
      <c r="R39" s="69">
        <v>2.2004889975550102</v>
      </c>
      <c r="S39" s="68">
        <v>705.35312799043095</v>
      </c>
      <c r="T39" s="68">
        <v>689.72478630806904</v>
      </c>
      <c r="U39" s="70">
        <v>2.2156762424642098</v>
      </c>
      <c r="V39" s="37"/>
      <c r="W39" s="37"/>
    </row>
    <row r="40" spans="1:23" ht="12" thickBot="1" x14ac:dyDescent="0.2">
      <c r="A40" s="51"/>
      <c r="B40" s="53" t="s">
        <v>34</v>
      </c>
      <c r="C40" s="54"/>
      <c r="D40" s="68">
        <v>353200.61290000001</v>
      </c>
      <c r="E40" s="68">
        <v>309898</v>
      </c>
      <c r="F40" s="69">
        <v>113.97318243422001</v>
      </c>
      <c r="G40" s="68">
        <v>344341.07929999998</v>
      </c>
      <c r="H40" s="69">
        <v>2.5728947641130402</v>
      </c>
      <c r="I40" s="68">
        <v>19827.2929</v>
      </c>
      <c r="J40" s="69">
        <v>5.6136065951883296</v>
      </c>
      <c r="K40" s="68">
        <v>24414.4843</v>
      </c>
      <c r="L40" s="69">
        <v>7.0902038030523196</v>
      </c>
      <c r="M40" s="69">
        <v>-0.18788811361458899</v>
      </c>
      <c r="N40" s="68">
        <v>9282443.4008000009</v>
      </c>
      <c r="O40" s="68">
        <v>130113462.02959999</v>
      </c>
      <c r="P40" s="68">
        <v>1873</v>
      </c>
      <c r="Q40" s="68">
        <v>1795</v>
      </c>
      <c r="R40" s="69">
        <v>4.3454038997214504</v>
      </c>
      <c r="S40" s="68">
        <v>188.57480667378499</v>
      </c>
      <c r="T40" s="68">
        <v>186.401849637883</v>
      </c>
      <c r="U40" s="70">
        <v>1.1523050582580601</v>
      </c>
      <c r="V40" s="37"/>
      <c r="W40" s="37"/>
    </row>
    <row r="41" spans="1:23" ht="12" thickBot="1" x14ac:dyDescent="0.2">
      <c r="A41" s="51"/>
      <c r="B41" s="53" t="s">
        <v>40</v>
      </c>
      <c r="C41" s="54"/>
      <c r="D41" s="71"/>
      <c r="E41" s="68">
        <v>156483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1"/>
      <c r="B42" s="53" t="s">
        <v>41</v>
      </c>
      <c r="C42" s="54"/>
      <c r="D42" s="71"/>
      <c r="E42" s="68">
        <v>76088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2"/>
      <c r="B44" s="53" t="s">
        <v>35</v>
      </c>
      <c r="C44" s="54"/>
      <c r="D44" s="73">
        <v>18400.6698</v>
      </c>
      <c r="E44" s="73">
        <v>0</v>
      </c>
      <c r="F44" s="74"/>
      <c r="G44" s="73">
        <v>15784.7803</v>
      </c>
      <c r="H44" s="75">
        <v>16.572226222242701</v>
      </c>
      <c r="I44" s="73">
        <v>1812.5998</v>
      </c>
      <c r="J44" s="75">
        <v>9.8507272816775409</v>
      </c>
      <c r="K44" s="73">
        <v>2846.9279000000001</v>
      </c>
      <c r="L44" s="75">
        <v>18.0359044971947</v>
      </c>
      <c r="M44" s="75">
        <v>-0.36331376709610402</v>
      </c>
      <c r="N44" s="73">
        <v>592590.55279999995</v>
      </c>
      <c r="O44" s="73">
        <v>8135994.7445</v>
      </c>
      <c r="P44" s="73">
        <v>23</v>
      </c>
      <c r="Q44" s="73">
        <v>24</v>
      </c>
      <c r="R44" s="75">
        <v>-4.1666666666666599</v>
      </c>
      <c r="S44" s="73">
        <v>800.02912173913103</v>
      </c>
      <c r="T44" s="73">
        <v>2508.7211333333298</v>
      </c>
      <c r="U44" s="76">
        <v>-213.578726719321</v>
      </c>
      <c r="V44" s="37"/>
      <c r="W44" s="37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60937</v>
      </c>
      <c r="D2" s="32">
        <v>624536.64695726498</v>
      </c>
      <c r="E2" s="32">
        <v>466027.50398461497</v>
      </c>
      <c r="F2" s="32">
        <v>158509.14297265001</v>
      </c>
      <c r="G2" s="32">
        <v>466027.50398461497</v>
      </c>
      <c r="H2" s="32">
        <v>0.25380278922766902</v>
      </c>
    </row>
    <row r="3" spans="1:8" ht="14.25" x14ac:dyDescent="0.2">
      <c r="A3" s="32">
        <v>2</v>
      </c>
      <c r="B3" s="33">
        <v>13</v>
      </c>
      <c r="C3" s="32">
        <v>20636.312000000002</v>
      </c>
      <c r="D3" s="32">
        <v>157550.203061818</v>
      </c>
      <c r="E3" s="32">
        <v>130669.037500605</v>
      </c>
      <c r="F3" s="32">
        <v>26881.165561213202</v>
      </c>
      <c r="G3" s="32">
        <v>130669.037500605</v>
      </c>
      <c r="H3" s="32">
        <v>0.17061968210009701</v>
      </c>
    </row>
    <row r="4" spans="1:8" ht="14.25" x14ac:dyDescent="0.2">
      <c r="A4" s="32">
        <v>3</v>
      </c>
      <c r="B4" s="33">
        <v>14</v>
      </c>
      <c r="C4" s="32">
        <v>135643</v>
      </c>
      <c r="D4" s="32">
        <v>164989.25033333301</v>
      </c>
      <c r="E4" s="32">
        <v>124708.092265812</v>
      </c>
      <c r="F4" s="32">
        <v>40281.158067521399</v>
      </c>
      <c r="G4" s="32">
        <v>124708.092265812</v>
      </c>
      <c r="H4" s="32">
        <v>0.244144136579444</v>
      </c>
    </row>
    <row r="5" spans="1:8" ht="14.25" x14ac:dyDescent="0.2">
      <c r="A5" s="32">
        <v>4</v>
      </c>
      <c r="B5" s="33">
        <v>15</v>
      </c>
      <c r="C5" s="32">
        <v>3300</v>
      </c>
      <c r="D5" s="32">
        <v>45884.245488888897</v>
      </c>
      <c r="E5" s="32">
        <v>36553.834504273502</v>
      </c>
      <c r="F5" s="32">
        <v>9330.4109846153806</v>
      </c>
      <c r="G5" s="32">
        <v>36553.834504273502</v>
      </c>
      <c r="H5" s="32">
        <v>0.20334672359110301</v>
      </c>
    </row>
    <row r="6" spans="1:8" ht="14.25" x14ac:dyDescent="0.2">
      <c r="A6" s="32">
        <v>5</v>
      </c>
      <c r="B6" s="33">
        <v>16</v>
      </c>
      <c r="C6" s="32">
        <v>2612</v>
      </c>
      <c r="D6" s="32">
        <v>142883.93888205101</v>
      </c>
      <c r="E6" s="32">
        <v>119430.72244786299</v>
      </c>
      <c r="F6" s="32">
        <v>23453.216434188002</v>
      </c>
      <c r="G6" s="32">
        <v>119430.72244786299</v>
      </c>
      <c r="H6" s="32">
        <v>0.16414172661875101</v>
      </c>
    </row>
    <row r="7" spans="1:8" ht="14.25" x14ac:dyDescent="0.2">
      <c r="A7" s="32">
        <v>6</v>
      </c>
      <c r="B7" s="33">
        <v>17</v>
      </c>
      <c r="C7" s="32">
        <v>20308</v>
      </c>
      <c r="D7" s="32">
        <v>269501.17265982903</v>
      </c>
      <c r="E7" s="32">
        <v>197292.56058034199</v>
      </c>
      <c r="F7" s="32">
        <v>72208.612079487197</v>
      </c>
      <c r="G7" s="32">
        <v>197292.56058034199</v>
      </c>
      <c r="H7" s="32">
        <v>0.26793431496726999</v>
      </c>
    </row>
    <row r="8" spans="1:8" ht="14.25" x14ac:dyDescent="0.2">
      <c r="A8" s="32">
        <v>7</v>
      </c>
      <c r="B8" s="33">
        <v>18</v>
      </c>
      <c r="C8" s="32">
        <v>45390</v>
      </c>
      <c r="D8" s="32">
        <v>125550.98734188</v>
      </c>
      <c r="E8" s="32">
        <v>153140.45136923101</v>
      </c>
      <c r="F8" s="32">
        <v>-27589.464027350401</v>
      </c>
      <c r="G8" s="32">
        <v>153140.45136923101</v>
      </c>
      <c r="H8" s="32">
        <v>-0.219747089301841</v>
      </c>
    </row>
    <row r="9" spans="1:8" ht="14.25" x14ac:dyDescent="0.2">
      <c r="A9" s="32">
        <v>8</v>
      </c>
      <c r="B9" s="33">
        <v>19</v>
      </c>
      <c r="C9" s="32">
        <v>24055</v>
      </c>
      <c r="D9" s="32">
        <v>103303.09741880299</v>
      </c>
      <c r="E9" s="32">
        <v>93854.503182906003</v>
      </c>
      <c r="F9" s="32">
        <v>9448.5942358974407</v>
      </c>
      <c r="G9" s="32">
        <v>93854.503182906003</v>
      </c>
      <c r="H9" s="32">
        <v>9.1464771841174103E-2</v>
      </c>
    </row>
    <row r="10" spans="1:8" ht="14.25" x14ac:dyDescent="0.2">
      <c r="A10" s="32">
        <v>9</v>
      </c>
      <c r="B10" s="33">
        <v>21</v>
      </c>
      <c r="C10" s="32">
        <v>206731</v>
      </c>
      <c r="D10" s="32">
        <v>843044.97199999995</v>
      </c>
      <c r="E10" s="32">
        <v>807875.18850000005</v>
      </c>
      <c r="F10" s="32">
        <v>35169.783499999998</v>
      </c>
      <c r="G10" s="32">
        <v>807875.18850000005</v>
      </c>
      <c r="H10" s="32">
        <v>4.1717565098057401E-2</v>
      </c>
    </row>
    <row r="11" spans="1:8" ht="14.25" x14ac:dyDescent="0.2">
      <c r="A11" s="32">
        <v>10</v>
      </c>
      <c r="B11" s="33">
        <v>22</v>
      </c>
      <c r="C11" s="32">
        <v>90476.445999999996</v>
      </c>
      <c r="D11" s="32">
        <v>1258622.3934017101</v>
      </c>
      <c r="E11" s="32">
        <v>1204744.38473932</v>
      </c>
      <c r="F11" s="32">
        <v>53878.0086623932</v>
      </c>
      <c r="G11" s="32">
        <v>1204744.38473932</v>
      </c>
      <c r="H11" s="32">
        <v>4.2807127018275701E-2</v>
      </c>
    </row>
    <row r="12" spans="1:8" ht="14.25" x14ac:dyDescent="0.2">
      <c r="A12" s="32">
        <v>11</v>
      </c>
      <c r="B12" s="33">
        <v>23</v>
      </c>
      <c r="C12" s="32">
        <v>237821.364</v>
      </c>
      <c r="D12" s="32">
        <v>1767412.6510632499</v>
      </c>
      <c r="E12" s="32">
        <v>1479986.1022393201</v>
      </c>
      <c r="F12" s="32">
        <v>287426.54882393201</v>
      </c>
      <c r="G12" s="32">
        <v>1479986.1022393201</v>
      </c>
      <c r="H12" s="32">
        <v>0.16262560339319801</v>
      </c>
    </row>
    <row r="13" spans="1:8" ht="14.25" x14ac:dyDescent="0.2">
      <c r="A13" s="32">
        <v>12</v>
      </c>
      <c r="B13" s="33">
        <v>24</v>
      </c>
      <c r="C13" s="32">
        <v>16728.491999999998</v>
      </c>
      <c r="D13" s="32">
        <v>469343.89862136799</v>
      </c>
      <c r="E13" s="32">
        <v>422853.30499487201</v>
      </c>
      <c r="F13" s="32">
        <v>46490.593626495698</v>
      </c>
      <c r="G13" s="32">
        <v>422853.30499487201</v>
      </c>
      <c r="H13" s="32">
        <v>9.9054432715659793E-2</v>
      </c>
    </row>
    <row r="14" spans="1:8" ht="14.25" x14ac:dyDescent="0.2">
      <c r="A14" s="32">
        <v>13</v>
      </c>
      <c r="B14" s="33">
        <v>25</v>
      </c>
      <c r="C14" s="32">
        <v>95069</v>
      </c>
      <c r="D14" s="32">
        <v>1180735.8274000001</v>
      </c>
      <c r="E14" s="32">
        <v>1104133.1047</v>
      </c>
      <c r="F14" s="32">
        <v>76602.722699999998</v>
      </c>
      <c r="G14" s="32">
        <v>1104133.1047</v>
      </c>
      <c r="H14" s="32">
        <v>6.4877105379854902E-2</v>
      </c>
    </row>
    <row r="15" spans="1:8" ht="14.25" x14ac:dyDescent="0.2">
      <c r="A15" s="32">
        <v>14</v>
      </c>
      <c r="B15" s="33">
        <v>26</v>
      </c>
      <c r="C15" s="32">
        <v>70260</v>
      </c>
      <c r="D15" s="32">
        <v>377938.26133328001</v>
      </c>
      <c r="E15" s="32">
        <v>336550.69412495999</v>
      </c>
      <c r="F15" s="32">
        <v>41387.567208320099</v>
      </c>
      <c r="G15" s="32">
        <v>336550.69412495999</v>
      </c>
      <c r="H15" s="32">
        <v>0.109508804592354</v>
      </c>
    </row>
    <row r="16" spans="1:8" ht="14.25" x14ac:dyDescent="0.2">
      <c r="A16" s="32">
        <v>15</v>
      </c>
      <c r="B16" s="33">
        <v>27</v>
      </c>
      <c r="C16" s="32">
        <v>192208.14199999999</v>
      </c>
      <c r="D16" s="32">
        <v>1255419.5763999999</v>
      </c>
      <c r="E16" s="32">
        <v>1124149.4726</v>
      </c>
      <c r="F16" s="32">
        <v>131270.10380000001</v>
      </c>
      <c r="G16" s="32">
        <v>1124149.4726</v>
      </c>
      <c r="H16" s="32">
        <v>0.104562734457611</v>
      </c>
    </row>
    <row r="17" spans="1:8" ht="14.25" x14ac:dyDescent="0.2">
      <c r="A17" s="32">
        <v>16</v>
      </c>
      <c r="B17" s="33">
        <v>29</v>
      </c>
      <c r="C17" s="32">
        <v>232415.62</v>
      </c>
      <c r="D17" s="32">
        <v>2759269.5970000001</v>
      </c>
      <c r="E17" s="32">
        <v>2693030.0026410301</v>
      </c>
      <c r="F17" s="32">
        <v>66239.594358974398</v>
      </c>
      <c r="G17" s="32">
        <v>2693030.0026410301</v>
      </c>
      <c r="H17" s="32">
        <v>2.40062060013972E-2</v>
      </c>
    </row>
    <row r="18" spans="1:8" ht="14.25" x14ac:dyDescent="0.2">
      <c r="A18" s="32">
        <v>17</v>
      </c>
      <c r="B18" s="33">
        <v>31</v>
      </c>
      <c r="C18" s="32">
        <v>33997.25</v>
      </c>
      <c r="D18" s="32">
        <v>286917.25154849899</v>
      </c>
      <c r="E18" s="32">
        <v>231669.311946136</v>
      </c>
      <c r="F18" s="32">
        <v>55247.939602363003</v>
      </c>
      <c r="G18" s="32">
        <v>231669.311946136</v>
      </c>
      <c r="H18" s="32">
        <v>0.19255705017453201</v>
      </c>
    </row>
    <row r="19" spans="1:8" ht="14.25" x14ac:dyDescent="0.2">
      <c r="A19" s="32">
        <v>18</v>
      </c>
      <c r="B19" s="33">
        <v>32</v>
      </c>
      <c r="C19" s="32">
        <v>15279.687</v>
      </c>
      <c r="D19" s="32">
        <v>254894.91781310801</v>
      </c>
      <c r="E19" s="32">
        <v>232890.046617841</v>
      </c>
      <c r="F19" s="32">
        <v>22004.8711952665</v>
      </c>
      <c r="G19" s="32">
        <v>232890.046617841</v>
      </c>
      <c r="H19" s="32">
        <v>8.6329187667055607E-2</v>
      </c>
    </row>
    <row r="20" spans="1:8" ht="14.25" x14ac:dyDescent="0.2">
      <c r="A20" s="32">
        <v>19</v>
      </c>
      <c r="B20" s="33">
        <v>33</v>
      </c>
      <c r="C20" s="32">
        <v>36840.43</v>
      </c>
      <c r="D20" s="32">
        <v>477820.978060911</v>
      </c>
      <c r="E20" s="32">
        <v>379698.65963858401</v>
      </c>
      <c r="F20" s="32">
        <v>98122.318422326804</v>
      </c>
      <c r="G20" s="32">
        <v>379698.65963858401</v>
      </c>
      <c r="H20" s="32">
        <v>0.20535372645321301</v>
      </c>
    </row>
    <row r="21" spans="1:8" ht="14.25" x14ac:dyDescent="0.2">
      <c r="A21" s="32">
        <v>20</v>
      </c>
      <c r="B21" s="33">
        <v>34</v>
      </c>
      <c r="C21" s="32">
        <v>57203.803999999996</v>
      </c>
      <c r="D21" s="32">
        <v>318427.69675616798</v>
      </c>
      <c r="E21" s="32">
        <v>212510.78610567999</v>
      </c>
      <c r="F21" s="32">
        <v>105916.910650488</v>
      </c>
      <c r="G21" s="32">
        <v>212510.78610567999</v>
      </c>
      <c r="H21" s="32">
        <v>0.33262467972939103</v>
      </c>
    </row>
    <row r="22" spans="1:8" ht="14.25" x14ac:dyDescent="0.2">
      <c r="A22" s="32">
        <v>21</v>
      </c>
      <c r="B22" s="33">
        <v>35</v>
      </c>
      <c r="C22" s="32">
        <v>40376.523999999998</v>
      </c>
      <c r="D22" s="32">
        <v>985185.36924247805</v>
      </c>
      <c r="E22" s="32">
        <v>944976.186832743</v>
      </c>
      <c r="F22" s="32">
        <v>40209.182409734502</v>
      </c>
      <c r="G22" s="32">
        <v>944976.186832743</v>
      </c>
      <c r="H22" s="32">
        <v>4.0813824144233797E-2</v>
      </c>
    </row>
    <row r="23" spans="1:8" ht="14.25" x14ac:dyDescent="0.2">
      <c r="A23" s="32">
        <v>22</v>
      </c>
      <c r="B23" s="33">
        <v>36</v>
      </c>
      <c r="C23" s="32">
        <v>167014.98699999999</v>
      </c>
      <c r="D23" s="32">
        <v>752564.234075221</v>
      </c>
      <c r="E23" s="32">
        <v>648449.19193760399</v>
      </c>
      <c r="F23" s="32">
        <v>104115.042137617</v>
      </c>
      <c r="G23" s="32">
        <v>648449.19193760399</v>
      </c>
      <c r="H23" s="32">
        <v>0.13834705055516899</v>
      </c>
    </row>
    <row r="24" spans="1:8" ht="14.25" x14ac:dyDescent="0.2">
      <c r="A24" s="32">
        <v>23</v>
      </c>
      <c r="B24" s="33">
        <v>37</v>
      </c>
      <c r="C24" s="32">
        <v>133464.818</v>
      </c>
      <c r="D24" s="32">
        <v>1019887.94053363</v>
      </c>
      <c r="E24" s="32">
        <v>887918.10571408097</v>
      </c>
      <c r="F24" s="32">
        <v>131969.83481954801</v>
      </c>
      <c r="G24" s="32">
        <v>887918.10571408097</v>
      </c>
      <c r="H24" s="32">
        <v>0.129396406776315</v>
      </c>
    </row>
    <row r="25" spans="1:8" ht="14.25" x14ac:dyDescent="0.2">
      <c r="A25" s="32">
        <v>24</v>
      </c>
      <c r="B25" s="33">
        <v>38</v>
      </c>
      <c r="C25" s="32">
        <v>174974.28599999999</v>
      </c>
      <c r="D25" s="32">
        <v>840676.02711946901</v>
      </c>
      <c r="E25" s="32">
        <v>819698.13515752205</v>
      </c>
      <c r="F25" s="32">
        <v>20977.891961946902</v>
      </c>
      <c r="G25" s="32">
        <v>819698.13515752205</v>
      </c>
      <c r="H25" s="32">
        <v>2.4953598396074798E-2</v>
      </c>
    </row>
    <row r="26" spans="1:8" ht="14.25" x14ac:dyDescent="0.2">
      <c r="A26" s="32">
        <v>25</v>
      </c>
      <c r="B26" s="33">
        <v>39</v>
      </c>
      <c r="C26" s="32">
        <v>86022.95</v>
      </c>
      <c r="D26" s="32">
        <v>127269.132522222</v>
      </c>
      <c r="E26" s="32">
        <v>91227.055979814904</v>
      </c>
      <c r="F26" s="32">
        <v>36042.076542407303</v>
      </c>
      <c r="G26" s="32">
        <v>91227.055979814904</v>
      </c>
      <c r="H26" s="32">
        <v>0.28319574297494399</v>
      </c>
    </row>
    <row r="27" spans="1:8" ht="14.25" x14ac:dyDescent="0.2">
      <c r="A27" s="32">
        <v>26</v>
      </c>
      <c r="B27" s="33">
        <v>42</v>
      </c>
      <c r="C27" s="32">
        <v>11524.986000000001</v>
      </c>
      <c r="D27" s="32">
        <v>191548.18539999999</v>
      </c>
      <c r="E27" s="32">
        <v>176100.53950000001</v>
      </c>
      <c r="F27" s="32">
        <v>15447.6459</v>
      </c>
      <c r="G27" s="32">
        <v>176100.53950000001</v>
      </c>
      <c r="H27" s="32">
        <v>8.0646265939515405E-2</v>
      </c>
    </row>
    <row r="28" spans="1:8" ht="14.25" x14ac:dyDescent="0.2">
      <c r="A28" s="32">
        <v>27</v>
      </c>
      <c r="B28" s="33">
        <v>75</v>
      </c>
      <c r="C28" s="32">
        <v>417</v>
      </c>
      <c r="D28" s="32">
        <v>294837.60683760699</v>
      </c>
      <c r="E28" s="32">
        <v>278639.98290598299</v>
      </c>
      <c r="F28" s="32">
        <v>16197.623931623901</v>
      </c>
      <c r="G28" s="32">
        <v>278639.98290598299</v>
      </c>
      <c r="H28" s="32">
        <v>5.49374420222635E-2</v>
      </c>
    </row>
    <row r="29" spans="1:8" ht="14.25" x14ac:dyDescent="0.2">
      <c r="A29" s="32">
        <v>28</v>
      </c>
      <c r="B29" s="33">
        <v>76</v>
      </c>
      <c r="C29" s="32">
        <v>2142</v>
      </c>
      <c r="D29" s="32">
        <v>353200.604203419</v>
      </c>
      <c r="E29" s="32">
        <v>333373.32484871801</v>
      </c>
      <c r="F29" s="32">
        <v>19827.279354700899</v>
      </c>
      <c r="G29" s="32">
        <v>333373.32484871801</v>
      </c>
      <c r="H29" s="32">
        <v>5.6136028983919103E-2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18400.6699947054</v>
      </c>
      <c r="E30" s="32">
        <v>16588.069737538801</v>
      </c>
      <c r="F30" s="32">
        <v>1812.6002571666299</v>
      </c>
      <c r="G30" s="32">
        <v>16588.069737538801</v>
      </c>
      <c r="H30" s="32">
        <v>9.8507296619535403E-2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2014-08-22T00:57:18Z</dcterms:modified>
</cp:coreProperties>
</file>