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<sst xmlns="http://schemas.openxmlformats.org/spreadsheetml/2006/main" count="116" uniqueCount="73">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</sst>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18126477.514199998</v>
      </c>
      <c r="F3" s="25">
        <f>RA!I7</f>
        <v>1696055.2167</v>
      </c>
      <c r="G3" s="16">
        <f>E3-F3</f>
        <v>16430422.297499998</v>
      </c>
      <c r="H3" s="27">
        <f>RA!J7</f>
        <v>9.3567832766809502</v>
      </c>
      <c r="I3" s="20">
        <f>SUM(I4:I40)</f>
        <v>18126482.164675456</v>
      </c>
      <c r="J3" s="21">
        <f>SUM(J4:J40)</f>
        <v>16430422.240371197</v>
      </c>
      <c r="K3" s="22">
        <f>E3-I3</f>
        <v>-4.6504754573106766</v>
      </c>
      <c r="L3" s="22">
        <f>G3-J3</f>
        <v>5.7128800079226494E-2</v>
      </c>
    </row>
    <row r="4" spans="1:13" x14ac:dyDescent="0.15">
      <c r="A4" s="41">
        <f>RA!A8</f>
        <v>41873</v>
      </c>
      <c r="B4" s="12">
        <v>12</v>
      </c>
      <c r="C4" s="38" t="s">
        <v>6</v>
      </c>
      <c r="D4" s="38"/>
      <c r="E4" s="15">
        <f>VLOOKUP(C4,RA!B8:D39,3,0)</f>
        <v>617872.97199999995</v>
      </c>
      <c r="F4" s="25">
        <f>VLOOKUP(C4,RA!B8:I43,8,0)</f>
        <v>136620.65919999999</v>
      </c>
      <c r="G4" s="16">
        <f t="shared" ref="G4:G40" si="0">E4-F4</f>
        <v>481252.31279999996</v>
      </c>
      <c r="H4" s="27">
        <f>RA!J8</f>
        <v>22.111447723270899</v>
      </c>
      <c r="I4" s="20">
        <f>VLOOKUP(B4,RMS!B:D,3,FALSE)</f>
        <v>617873.55411709403</v>
      </c>
      <c r="J4" s="21">
        <f>VLOOKUP(B4,RMS!B:E,4,FALSE)</f>
        <v>481252.32120427402</v>
      </c>
      <c r="K4" s="22">
        <f t="shared" ref="K4:K40" si="1">E4-I4</f>
        <v>-0.58211709407623857</v>
      </c>
      <c r="L4" s="22">
        <f t="shared" ref="L4:L40" si="2">G4-J4</f>
        <v>-8.4042740636505187E-3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159786.05540000001</v>
      </c>
      <c r="F5" s="25">
        <f>VLOOKUP(C5,RA!B9:I44,8,0)</f>
        <v>25867.257900000001</v>
      </c>
      <c r="G5" s="16">
        <f t="shared" si="0"/>
        <v>133918.79750000002</v>
      </c>
      <c r="H5" s="27">
        <f>RA!J9</f>
        <v>16.188682945608299</v>
      </c>
      <c r="I5" s="20">
        <f>VLOOKUP(B5,RMS!B:D,3,FALSE)</f>
        <v>159786.17149533299</v>
      </c>
      <c r="J5" s="21">
        <f>VLOOKUP(B5,RMS!B:E,4,FALSE)</f>
        <v>133918.78338193</v>
      </c>
      <c r="K5" s="22">
        <f t="shared" si="1"/>
        <v>-0.11609533298178576</v>
      </c>
      <c r="L5" s="22">
        <f t="shared" si="2"/>
        <v>1.411807001568377E-2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176216.5442</v>
      </c>
      <c r="F6" s="25">
        <f>VLOOKUP(C6,RA!B10:I45,8,0)</f>
        <v>37853.6561</v>
      </c>
      <c r="G6" s="16">
        <f t="shared" si="0"/>
        <v>138362.88810000001</v>
      </c>
      <c r="H6" s="27">
        <f>RA!J10</f>
        <v>21.481329276913598</v>
      </c>
      <c r="I6" s="20">
        <f>VLOOKUP(B6,RMS!B:D,3,FALSE)</f>
        <v>176218.50864957299</v>
      </c>
      <c r="J6" s="21">
        <f>VLOOKUP(B6,RMS!B:E,4,FALSE)</f>
        <v>138362.888033333</v>
      </c>
      <c r="K6" s="22">
        <f t="shared" si="1"/>
        <v>-1.9644495729880873</v>
      </c>
      <c r="L6" s="22">
        <f t="shared" si="2"/>
        <v>6.6667009377852082E-5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44882.4859</v>
      </c>
      <c r="F7" s="25">
        <f>VLOOKUP(C7,RA!B11:I46,8,0)</f>
        <v>8917.9341999999997</v>
      </c>
      <c r="G7" s="16">
        <f t="shared" si="0"/>
        <v>35964.551699999996</v>
      </c>
      <c r="H7" s="27">
        <f>RA!J11</f>
        <v>19.869519303965301</v>
      </c>
      <c r="I7" s="20">
        <f>VLOOKUP(B7,RMS!B:D,3,FALSE)</f>
        <v>44882.515699145297</v>
      </c>
      <c r="J7" s="21">
        <f>VLOOKUP(B7,RMS!B:E,4,FALSE)</f>
        <v>35964.5516094017</v>
      </c>
      <c r="K7" s="22">
        <f t="shared" si="1"/>
        <v>-2.9799145297147334E-2</v>
      </c>
      <c r="L7" s="22">
        <f t="shared" si="2"/>
        <v>9.0598296083044261E-5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141480.64499999999</v>
      </c>
      <c r="F8" s="25">
        <f>VLOOKUP(C8,RA!B12:I47,8,0)</f>
        <v>21890.661599999999</v>
      </c>
      <c r="G8" s="16">
        <f t="shared" si="0"/>
        <v>119589.9834</v>
      </c>
      <c r="H8" s="27">
        <f>RA!J12</f>
        <v>15.4725486302384</v>
      </c>
      <c r="I8" s="20">
        <f>VLOOKUP(B8,RMS!B:D,3,FALSE)</f>
        <v>141480.647481197</v>
      </c>
      <c r="J8" s="21">
        <f>VLOOKUP(B8,RMS!B:E,4,FALSE)</f>
        <v>119589.982304274</v>
      </c>
      <c r="K8" s="22">
        <f t="shared" si="1"/>
        <v>-2.4811970070004463E-3</v>
      </c>
      <c r="L8" s="22">
        <f t="shared" si="2"/>
        <v>1.0957259946735576E-3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320104.97210000001</v>
      </c>
      <c r="F9" s="25">
        <f>VLOOKUP(C9,RA!B13:I48,8,0)</f>
        <v>32801.374300000003</v>
      </c>
      <c r="G9" s="16">
        <f t="shared" si="0"/>
        <v>287303.59779999999</v>
      </c>
      <c r="H9" s="27">
        <f>RA!J13</f>
        <v>10.247068042964599</v>
      </c>
      <c r="I9" s="20">
        <f>VLOOKUP(B9,RMS!B:D,3,FALSE)</f>
        <v>320105.205240171</v>
      </c>
      <c r="J9" s="21">
        <f>VLOOKUP(B9,RMS!B:E,4,FALSE)</f>
        <v>287303.59669829102</v>
      </c>
      <c r="K9" s="22">
        <f t="shared" si="1"/>
        <v>-0.23314017098164186</v>
      </c>
      <c r="L9" s="22">
        <f t="shared" si="2"/>
        <v>1.1017089709639549E-3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143033.6599</v>
      </c>
      <c r="F10" s="25">
        <f>VLOOKUP(C10,RA!B14:I49,8,0)</f>
        <v>-28372.471600000001</v>
      </c>
      <c r="G10" s="16">
        <f t="shared" si="0"/>
        <v>171406.13149999999</v>
      </c>
      <c r="H10" s="27">
        <f>RA!J14</f>
        <v>-19.836220103600901</v>
      </c>
      <c r="I10" s="20">
        <f>VLOOKUP(B10,RMS!B:D,3,FALSE)</f>
        <v>143033.67759487199</v>
      </c>
      <c r="J10" s="21">
        <f>VLOOKUP(B10,RMS!B:E,4,FALSE)</f>
        <v>171406.13117521399</v>
      </c>
      <c r="K10" s="22">
        <f t="shared" si="1"/>
        <v>-1.769487198907882E-2</v>
      </c>
      <c r="L10" s="22">
        <f t="shared" si="2"/>
        <v>3.2478600041940808E-4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101729.81819999999</v>
      </c>
      <c r="F11" s="25">
        <f>VLOOKUP(C11,RA!B15:I50,8,0)</f>
        <v>10988.8802</v>
      </c>
      <c r="G11" s="16">
        <f t="shared" si="0"/>
        <v>90740.937999999995</v>
      </c>
      <c r="H11" s="27">
        <f>RA!J15</f>
        <v>10.802024808887399</v>
      </c>
      <c r="I11" s="20">
        <f>VLOOKUP(B11,RMS!B:D,3,FALSE)</f>
        <v>101729.850074359</v>
      </c>
      <c r="J11" s="21">
        <f>VLOOKUP(B11,RMS!B:E,4,FALSE)</f>
        <v>90740.938366666698</v>
      </c>
      <c r="K11" s="22">
        <f t="shared" si="1"/>
        <v>-3.1874359003268182E-2</v>
      </c>
      <c r="L11" s="22">
        <f t="shared" si="2"/>
        <v>-3.6666670348495245E-4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970553.95810000005</v>
      </c>
      <c r="F12" s="25">
        <f>VLOOKUP(C12,RA!B16:I51,8,0)</f>
        <v>17346.8053</v>
      </c>
      <c r="G12" s="16">
        <f t="shared" si="0"/>
        <v>953207.15280000004</v>
      </c>
      <c r="H12" s="27">
        <f>RA!J16</f>
        <v>1.78730972711284</v>
      </c>
      <c r="I12" s="20">
        <f>VLOOKUP(B12,RMS!B:D,3,FALSE)</f>
        <v>970553.71100000001</v>
      </c>
      <c r="J12" s="21">
        <f>VLOOKUP(B12,RMS!B:E,4,FALSE)</f>
        <v>953207.15280000004</v>
      </c>
      <c r="K12" s="22">
        <f t="shared" si="1"/>
        <v>0.24710000003688037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1750775.4565999999</v>
      </c>
      <c r="F13" s="25">
        <f>VLOOKUP(C13,RA!B17:I52,8,0)</f>
        <v>55888.722399999999</v>
      </c>
      <c r="G13" s="16">
        <f t="shared" si="0"/>
        <v>1694886.7341999998</v>
      </c>
      <c r="H13" s="27">
        <f>RA!J17</f>
        <v>3.1922267466860501</v>
      </c>
      <c r="I13" s="20">
        <f>VLOOKUP(B13,RMS!B:D,3,FALSE)</f>
        <v>1750775.5264641</v>
      </c>
      <c r="J13" s="21">
        <f>VLOOKUP(B13,RMS!B:E,4,FALSE)</f>
        <v>1694886.7364546999</v>
      </c>
      <c r="K13" s="22">
        <f t="shared" si="1"/>
        <v>-6.9864100078120828E-2</v>
      </c>
      <c r="L13" s="22">
        <f t="shared" si="2"/>
        <v>-2.2547000553458929E-3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1776161.3761</v>
      </c>
      <c r="F14" s="25">
        <f>VLOOKUP(C14,RA!B18:I53,8,0)</f>
        <v>269285.63209999999</v>
      </c>
      <c r="G14" s="16">
        <f t="shared" si="0"/>
        <v>1506875.7439999999</v>
      </c>
      <c r="H14" s="27">
        <f>RA!J18</f>
        <v>15.1611016726016</v>
      </c>
      <c r="I14" s="20">
        <f>VLOOKUP(B14,RMS!B:D,3,FALSE)</f>
        <v>1776161.6806025601</v>
      </c>
      <c r="J14" s="21">
        <f>VLOOKUP(B14,RMS!B:E,4,FALSE)</f>
        <v>1506875.7328000001</v>
      </c>
      <c r="K14" s="22">
        <f t="shared" si="1"/>
        <v>-0.30450256005860865</v>
      </c>
      <c r="L14" s="22">
        <f t="shared" si="2"/>
        <v>1.1199999833479524E-2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462800.98739999998</v>
      </c>
      <c r="F15" s="25">
        <f>VLOOKUP(C15,RA!B19:I54,8,0)</f>
        <v>44568.246500000001</v>
      </c>
      <c r="G15" s="16">
        <f t="shared" si="0"/>
        <v>418232.74089999998</v>
      </c>
      <c r="H15" s="27">
        <f>RA!J19</f>
        <v>9.6301105039517907</v>
      </c>
      <c r="I15" s="20">
        <f>VLOOKUP(B15,RMS!B:D,3,FALSE)</f>
        <v>462800.99919145298</v>
      </c>
      <c r="J15" s="21">
        <f>VLOOKUP(B15,RMS!B:E,4,FALSE)</f>
        <v>418232.74079572601</v>
      </c>
      <c r="K15" s="22">
        <f t="shared" si="1"/>
        <v>-1.1791452998295426E-2</v>
      </c>
      <c r="L15" s="22">
        <f t="shared" si="2"/>
        <v>1.0427396045997739E-4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1077751.8425</v>
      </c>
      <c r="F16" s="25">
        <f>VLOOKUP(C16,RA!B20:I55,8,0)</f>
        <v>71699.138200000001</v>
      </c>
      <c r="G16" s="16">
        <f t="shared" si="0"/>
        <v>1006052.7043</v>
      </c>
      <c r="H16" s="27">
        <f>RA!J20</f>
        <v>6.6526574460483898</v>
      </c>
      <c r="I16" s="20">
        <f>VLOOKUP(B16,RMS!B:D,3,FALSE)</f>
        <v>1077751.8421</v>
      </c>
      <c r="J16" s="21">
        <f>VLOOKUP(B16,RMS!B:E,4,FALSE)</f>
        <v>1006052.7043</v>
      </c>
      <c r="K16" s="22">
        <f t="shared" si="1"/>
        <v>4.0000001899898052E-4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384800.92330000002</v>
      </c>
      <c r="F17" s="25">
        <f>VLOOKUP(C17,RA!B21:I56,8,0)</f>
        <v>32137.1643</v>
      </c>
      <c r="G17" s="16">
        <f t="shared" si="0"/>
        <v>352663.75900000002</v>
      </c>
      <c r="H17" s="27">
        <f>RA!J21</f>
        <v>8.3516338849699405</v>
      </c>
      <c r="I17" s="20">
        <f>VLOOKUP(B17,RMS!B:D,3,FALSE)</f>
        <v>384800.76951898501</v>
      </c>
      <c r="J17" s="21">
        <f>VLOOKUP(B17,RMS!B:E,4,FALSE)</f>
        <v>352663.75896423898</v>
      </c>
      <c r="K17" s="22">
        <f t="shared" si="1"/>
        <v>0.15378101501846686</v>
      </c>
      <c r="L17" s="22">
        <f t="shared" si="2"/>
        <v>3.5761040635406971E-5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1280561.7925</v>
      </c>
      <c r="F18" s="25">
        <f>VLOOKUP(C18,RA!B22:I57,8,0)</f>
        <v>127432.0183</v>
      </c>
      <c r="G18" s="16">
        <f t="shared" si="0"/>
        <v>1153129.7741999999</v>
      </c>
      <c r="H18" s="27">
        <f>RA!J22</f>
        <v>9.9512588183049395</v>
      </c>
      <c r="I18" s="20">
        <f>VLOOKUP(B18,RMS!B:D,3,FALSE)</f>
        <v>1280562.41463333</v>
      </c>
      <c r="J18" s="21">
        <f>VLOOKUP(B18,RMS!B:E,4,FALSE)</f>
        <v>1153129.7762</v>
      </c>
      <c r="K18" s="22">
        <f t="shared" si="1"/>
        <v>-0.62213332997635007</v>
      </c>
      <c r="L18" s="22">
        <f t="shared" si="2"/>
        <v>-2.0000000949949026E-3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2776013.3404999999</v>
      </c>
      <c r="F19" s="25">
        <f>VLOOKUP(C19,RA!B23:I58,8,0)</f>
        <v>192646.46369999999</v>
      </c>
      <c r="G19" s="16">
        <f t="shared" si="0"/>
        <v>2583366.8767999997</v>
      </c>
      <c r="H19" s="27">
        <f>RA!J23</f>
        <v>6.9396807605147002</v>
      </c>
      <c r="I19" s="20">
        <f>VLOOKUP(B19,RMS!B:D,3,FALSE)</f>
        <v>2776014.55359744</v>
      </c>
      <c r="J19" s="21">
        <f>VLOOKUP(B19,RMS!B:E,4,FALSE)</f>
        <v>2583366.91818291</v>
      </c>
      <c r="K19" s="22">
        <f t="shared" si="1"/>
        <v>-1.2130974400788546</v>
      </c>
      <c r="L19" s="22">
        <f t="shared" si="2"/>
        <v>-4.1382910218089819E-2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287688.49690000003</v>
      </c>
      <c r="F20" s="25">
        <f>VLOOKUP(C20,RA!B24:I59,8,0)</f>
        <v>54321.129300000001</v>
      </c>
      <c r="G20" s="16">
        <f t="shared" si="0"/>
        <v>233367.36760000003</v>
      </c>
      <c r="H20" s="27">
        <f>RA!J24</f>
        <v>18.8819260711984</v>
      </c>
      <c r="I20" s="20">
        <f>VLOOKUP(B20,RMS!B:D,3,FALSE)</f>
        <v>287688.50174900499</v>
      </c>
      <c r="J20" s="21">
        <f>VLOOKUP(B20,RMS!B:E,4,FALSE)</f>
        <v>233367.34904402701</v>
      </c>
      <c r="K20" s="22">
        <f t="shared" si="1"/>
        <v>-4.8490049666725099E-3</v>
      </c>
      <c r="L20" s="22">
        <f t="shared" si="2"/>
        <v>1.8555973016191274E-2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277221.78490000003</v>
      </c>
      <c r="F21" s="25">
        <f>VLOOKUP(C21,RA!B25:I60,8,0)</f>
        <v>17014.557700000001</v>
      </c>
      <c r="G21" s="16">
        <f t="shared" si="0"/>
        <v>260207.22720000002</v>
      </c>
      <c r="H21" s="27">
        <f>RA!J25</f>
        <v>6.13752548564592</v>
      </c>
      <c r="I21" s="20">
        <f>VLOOKUP(B21,RMS!B:D,3,FALSE)</f>
        <v>277221.793803979</v>
      </c>
      <c r="J21" s="21">
        <f>VLOOKUP(B21,RMS!B:E,4,FALSE)</f>
        <v>260207.22105653901</v>
      </c>
      <c r="K21" s="22">
        <f t="shared" si="1"/>
        <v>-8.903978974558413E-3</v>
      </c>
      <c r="L21" s="22">
        <f t="shared" si="2"/>
        <v>6.1434610106516629E-3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491317.94949999999</v>
      </c>
      <c r="F22" s="25">
        <f>VLOOKUP(C22,RA!B26:I61,8,0)</f>
        <v>98763.118199999997</v>
      </c>
      <c r="G22" s="16">
        <f t="shared" si="0"/>
        <v>392554.83129999996</v>
      </c>
      <c r="H22" s="27">
        <f>RA!J26</f>
        <v>20.101671087023899</v>
      </c>
      <c r="I22" s="20">
        <f>VLOOKUP(B22,RMS!B:D,3,FALSE)</f>
        <v>491317.984558989</v>
      </c>
      <c r="J22" s="21">
        <f>VLOOKUP(B22,RMS!B:E,4,FALSE)</f>
        <v>392554.818554244</v>
      </c>
      <c r="K22" s="22">
        <f t="shared" si="1"/>
        <v>-3.5058989014942199E-2</v>
      </c>
      <c r="L22" s="22">
        <f t="shared" si="2"/>
        <v>1.2745755957439542E-2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319851.16619999998</v>
      </c>
      <c r="F23" s="25">
        <f>VLOOKUP(C23,RA!B27:I62,8,0)</f>
        <v>105751.4596</v>
      </c>
      <c r="G23" s="16">
        <f t="shared" si="0"/>
        <v>214099.70659999998</v>
      </c>
      <c r="H23" s="27">
        <f>RA!J27</f>
        <v>33.062708776829801</v>
      </c>
      <c r="I23" s="20">
        <f>VLOOKUP(B23,RMS!B:D,3,FALSE)</f>
        <v>319851.10707504698</v>
      </c>
      <c r="J23" s="21">
        <f>VLOOKUP(B23,RMS!B:E,4,FALSE)</f>
        <v>214099.69460212399</v>
      </c>
      <c r="K23" s="22">
        <f t="shared" si="1"/>
        <v>5.9124952997080982E-2</v>
      </c>
      <c r="L23" s="22">
        <f t="shared" si="2"/>
        <v>1.1997875990346074E-2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1015804.463</v>
      </c>
      <c r="F24" s="25">
        <f>VLOOKUP(C24,RA!B28:I63,8,0)</f>
        <v>29802.192500000001</v>
      </c>
      <c r="G24" s="16">
        <f t="shared" si="0"/>
        <v>986002.27049999998</v>
      </c>
      <c r="H24" s="27">
        <f>RA!J28</f>
        <v>2.93385130559325</v>
      </c>
      <c r="I24" s="20">
        <f>VLOOKUP(B24,RMS!B:D,3,FALSE)</f>
        <v>1015804.46280708</v>
      </c>
      <c r="J24" s="21">
        <f>VLOOKUP(B24,RMS!B:E,4,FALSE)</f>
        <v>986002.26062212395</v>
      </c>
      <c r="K24" s="22">
        <f t="shared" si="1"/>
        <v>1.9291997887194157E-4</v>
      </c>
      <c r="L24" s="22">
        <f t="shared" si="2"/>
        <v>9.8778760293498635E-3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781494.60900000005</v>
      </c>
      <c r="F25" s="25">
        <f>VLOOKUP(C25,RA!B29:I64,8,0)</f>
        <v>113097.0794</v>
      </c>
      <c r="G25" s="16">
        <f t="shared" si="0"/>
        <v>668397.52960000001</v>
      </c>
      <c r="H25" s="27">
        <f>RA!J29</f>
        <v>14.471895019815801</v>
      </c>
      <c r="I25" s="20">
        <f>VLOOKUP(B25,RMS!B:D,3,FALSE)</f>
        <v>781494.60681327397</v>
      </c>
      <c r="J25" s="21">
        <f>VLOOKUP(B25,RMS!B:E,4,FALSE)</f>
        <v>668397.51701460395</v>
      </c>
      <c r="K25" s="22">
        <f t="shared" si="1"/>
        <v>2.1867260802537203E-3</v>
      </c>
      <c r="L25" s="22">
        <f t="shared" si="2"/>
        <v>1.2585396063514054E-2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1003141.1091</v>
      </c>
      <c r="F26" s="25">
        <f>VLOOKUP(C26,RA!B30:I65,8,0)</f>
        <v>124835.33809999999</v>
      </c>
      <c r="G26" s="16">
        <f t="shared" si="0"/>
        <v>878305.77099999995</v>
      </c>
      <c r="H26" s="27">
        <f>RA!J30</f>
        <v>12.444444452286501</v>
      </c>
      <c r="I26" s="20">
        <f>VLOOKUP(B26,RMS!B:D,3,FALSE)</f>
        <v>1003141.08091504</v>
      </c>
      <c r="J26" s="21">
        <f>VLOOKUP(B26,RMS!B:E,4,FALSE)</f>
        <v>878305.94631427201</v>
      </c>
      <c r="K26" s="22">
        <f t="shared" si="1"/>
        <v>2.81849600141868E-2</v>
      </c>
      <c r="L26" s="22">
        <f t="shared" si="2"/>
        <v>-0.1753142720554024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883914.29399999999</v>
      </c>
      <c r="F27" s="25">
        <f>VLOOKUP(C27,RA!B31:I66,8,0)</f>
        <v>12857.5646</v>
      </c>
      <c r="G27" s="16">
        <f t="shared" si="0"/>
        <v>871056.72939999995</v>
      </c>
      <c r="H27" s="27">
        <f>RA!J31</f>
        <v>1.4546166621896499</v>
      </c>
      <c r="I27" s="20">
        <f>VLOOKUP(B27,RMS!B:D,3,FALSE)</f>
        <v>883914.25901946903</v>
      </c>
      <c r="J27" s="21">
        <f>VLOOKUP(B27,RMS!B:E,4,FALSE)</f>
        <v>871056.574057522</v>
      </c>
      <c r="K27" s="22">
        <f t="shared" si="1"/>
        <v>3.4980530967004597E-2</v>
      </c>
      <c r="L27" s="22">
        <f t="shared" si="2"/>
        <v>0.15534247795585543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125429.1879</v>
      </c>
      <c r="F28" s="25">
        <f>VLOOKUP(C28,RA!B32:I67,8,0)</f>
        <v>34800.433499999999</v>
      </c>
      <c r="G28" s="16">
        <f t="shared" si="0"/>
        <v>90628.754400000005</v>
      </c>
      <c r="H28" s="27">
        <f>RA!J32</f>
        <v>27.745083965420498</v>
      </c>
      <c r="I28" s="20">
        <f>VLOOKUP(B28,RMS!B:D,3,FALSE)</f>
        <v>125429.123435323</v>
      </c>
      <c r="J28" s="21">
        <f>VLOOKUP(B28,RMS!B:E,4,FALSE)</f>
        <v>90628.736446795097</v>
      </c>
      <c r="K28" s="22">
        <f t="shared" si="1"/>
        <v>6.4464677008800209E-2</v>
      </c>
      <c r="L28" s="22">
        <f t="shared" si="2"/>
        <v>1.7953204907826148E-2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183654.61550000001</v>
      </c>
      <c r="F31" s="25">
        <f>VLOOKUP(C31,RA!B35:I70,8,0)</f>
        <v>12903.4432</v>
      </c>
      <c r="G31" s="16">
        <f t="shared" si="0"/>
        <v>170751.17230000001</v>
      </c>
      <c r="H31" s="27">
        <f>RA!J35</f>
        <v>7.02592916865735</v>
      </c>
      <c r="I31" s="20">
        <f>VLOOKUP(B31,RMS!B:D,3,FALSE)</f>
        <v>183654.6152</v>
      </c>
      <c r="J31" s="21">
        <f>VLOOKUP(B31,RMS!B:E,4,FALSE)</f>
        <v>170751.16149999999</v>
      </c>
      <c r="K31" s="22">
        <f t="shared" si="1"/>
        <v>3.0000001424923539E-4</v>
      </c>
      <c r="L31" s="22">
        <f t="shared" si="2"/>
        <v>1.0800000018207356E-2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228689.74419999999</v>
      </c>
      <c r="F35" s="25">
        <f>VLOOKUP(C35,RA!B8:I74,8,0)</f>
        <v>13116.165999999999</v>
      </c>
      <c r="G35" s="16">
        <f t="shared" si="0"/>
        <v>215573.57819999999</v>
      </c>
      <c r="H35" s="27">
        <f>RA!J39</f>
        <v>5.7353538287791697</v>
      </c>
      <c r="I35" s="20">
        <f>VLOOKUP(B35,RMS!B:D,3,FALSE)</f>
        <v>228689.743589744</v>
      </c>
      <c r="J35" s="21">
        <f>VLOOKUP(B35,RMS!B:E,4,FALSE)</f>
        <v>215573.57692307699</v>
      </c>
      <c r="K35" s="22">
        <f t="shared" si="1"/>
        <v>6.1025598552078009E-4</v>
      </c>
      <c r="L35" s="22">
        <f t="shared" si="2"/>
        <v>1.2769229942932725E-3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332653.16519999999</v>
      </c>
      <c r="F36" s="25">
        <f>VLOOKUP(C36,RA!B8:I75,8,0)</f>
        <v>19807.707299999998</v>
      </c>
      <c r="G36" s="16">
        <f t="shared" si="0"/>
        <v>312845.45789999998</v>
      </c>
      <c r="H36" s="27">
        <f>RA!J40</f>
        <v>5.9544622965156799</v>
      </c>
      <c r="I36" s="20">
        <f>VLOOKUP(B36,RMS!B:D,3,FALSE)</f>
        <v>332653.15916410298</v>
      </c>
      <c r="J36" s="21">
        <f>VLOOKUP(B36,RMS!B:E,4,FALSE)</f>
        <v>312845.45638205099</v>
      </c>
      <c r="K36" s="22">
        <f t="shared" si="1"/>
        <v>6.0358970076777041E-3</v>
      </c>
      <c r="L36" s="22">
        <f t="shared" si="2"/>
        <v>1.5179489855654538E-3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11090.099099999999</v>
      </c>
      <c r="F40" s="25">
        <f>VLOOKUP(C40,RA!B8:I78,8,0)</f>
        <v>1412.8846000000001</v>
      </c>
      <c r="G40" s="16">
        <f t="shared" si="0"/>
        <v>9677.2145</v>
      </c>
      <c r="H40" s="27">
        <f>RA!J43</f>
        <v>0</v>
      </c>
      <c r="I40" s="20">
        <f>VLOOKUP(B40,RMS!B:D,3,FALSE)</f>
        <v>11090.099084789401</v>
      </c>
      <c r="J40" s="21">
        <f>VLOOKUP(B40,RMS!B:E,4,FALSE)</f>
        <v>9677.2145828606008</v>
      </c>
      <c r="K40" s="22">
        <f t="shared" si="1"/>
        <v>1.521059857623186E-5</v>
      </c>
      <c r="L40" s="22">
        <f t="shared" si="2"/>
        <v>-8.2860600741696544E-5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18126477.514199998</v>
      </c>
      <c r="E7" s="65">
        <v>21552614</v>
      </c>
      <c r="F7" s="66">
        <v>84.103383070842398</v>
      </c>
      <c r="G7" s="65">
        <v>15550441.1855</v>
      </c>
      <c r="H7" s="66">
        <v>16.565680021361899</v>
      </c>
      <c r="I7" s="65">
        <v>1696055.2167</v>
      </c>
      <c r="J7" s="66">
        <v>9.3567832766809502</v>
      </c>
      <c r="K7" s="65">
        <v>1589775.7586000001</v>
      </c>
      <c r="L7" s="66">
        <v>10.223348261542499</v>
      </c>
      <c r="M7" s="66">
        <v>6.6851854750630005E-2</v>
      </c>
      <c r="N7" s="65">
        <v>382082149.29879999</v>
      </c>
      <c r="O7" s="65">
        <v>4597601313.8747997</v>
      </c>
      <c r="P7" s="65">
        <v>1026875</v>
      </c>
      <c r="Q7" s="65">
        <v>1022738</v>
      </c>
      <c r="R7" s="66">
        <v>0.40450242388567798</v>
      </c>
      <c r="S7" s="65">
        <v>17.652077920097401</v>
      </c>
      <c r="T7" s="65">
        <v>17.079264269539198</v>
      </c>
      <c r="U7" s="67">
        <v>3.2450210856253201</v>
      </c>
      <c r="V7" s="55"/>
      <c r="W7" s="55"/>
    </row>
    <row r="8" spans="1:23" ht="14.25" thickBot="1" x14ac:dyDescent="0.2">
      <c r="A8" s="50">
        <v>41873</v>
      </c>
      <c r="B8" s="53" t="s">
        <v>6</v>
      </c>
      <c r="C8" s="54"/>
      <c r="D8" s="68">
        <v>617872.97199999995</v>
      </c>
      <c r="E8" s="68">
        <v>694323</v>
      </c>
      <c r="F8" s="69">
        <v>88.989270411609596</v>
      </c>
      <c r="G8" s="68">
        <v>514891.11320000002</v>
      </c>
      <c r="H8" s="69">
        <v>20.000706199797801</v>
      </c>
      <c r="I8" s="68">
        <v>136620.65919999999</v>
      </c>
      <c r="J8" s="69">
        <v>22.111447723270899</v>
      </c>
      <c r="K8" s="68">
        <v>105215.9712</v>
      </c>
      <c r="L8" s="69">
        <v>20.434606172573599</v>
      </c>
      <c r="M8" s="69">
        <v>0.29847833595818202</v>
      </c>
      <c r="N8" s="68">
        <v>13244802.056700001</v>
      </c>
      <c r="O8" s="68">
        <v>173819919.6004</v>
      </c>
      <c r="P8" s="68">
        <v>27004</v>
      </c>
      <c r="Q8" s="68">
        <v>26664</v>
      </c>
      <c r="R8" s="69">
        <v>1.27512751275127</v>
      </c>
      <c r="S8" s="68">
        <v>22.880794400829501</v>
      </c>
      <c r="T8" s="68">
        <v>23.422443549354899</v>
      </c>
      <c r="U8" s="70">
        <v>-2.367265484916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159786.05540000001</v>
      </c>
      <c r="E9" s="68">
        <v>198008</v>
      </c>
      <c r="F9" s="69">
        <v>80.696767504343299</v>
      </c>
      <c r="G9" s="68">
        <v>160480.386</v>
      </c>
      <c r="H9" s="69">
        <v>-0.432657608388343</v>
      </c>
      <c r="I9" s="68">
        <v>25867.257900000001</v>
      </c>
      <c r="J9" s="69">
        <v>16.188682945608299</v>
      </c>
      <c r="K9" s="68">
        <v>23818.8069</v>
      </c>
      <c r="L9" s="69">
        <v>14.842191929922199</v>
      </c>
      <c r="M9" s="69">
        <v>8.6001410927093999E-2</v>
      </c>
      <c r="N9" s="68">
        <v>2781803.9334</v>
      </c>
      <c r="O9" s="68">
        <v>29916635.397300001</v>
      </c>
      <c r="P9" s="68">
        <v>9236</v>
      </c>
      <c r="Q9" s="68">
        <v>9282</v>
      </c>
      <c r="R9" s="69">
        <v>-0.49558284852402301</v>
      </c>
      <c r="S9" s="68">
        <v>17.300352468601101</v>
      </c>
      <c r="T9" s="68">
        <v>16.973722128851499</v>
      </c>
      <c r="U9" s="70">
        <v>1.88799818005093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176216.5442</v>
      </c>
      <c r="E10" s="68">
        <v>191802</v>
      </c>
      <c r="F10" s="69">
        <v>91.874195368140093</v>
      </c>
      <c r="G10" s="68">
        <v>147829.3438</v>
      </c>
      <c r="H10" s="69">
        <v>19.2026830873344</v>
      </c>
      <c r="I10" s="68">
        <v>37853.6561</v>
      </c>
      <c r="J10" s="69">
        <v>21.481329276913598</v>
      </c>
      <c r="K10" s="68">
        <v>33682.049500000001</v>
      </c>
      <c r="L10" s="69">
        <v>22.784413861410901</v>
      </c>
      <c r="M10" s="69">
        <v>0.123852516753768</v>
      </c>
      <c r="N10" s="68">
        <v>3607791.1537000001</v>
      </c>
      <c r="O10" s="68">
        <v>44875952.145400003</v>
      </c>
      <c r="P10" s="68">
        <v>93327</v>
      </c>
      <c r="Q10" s="68">
        <v>94448</v>
      </c>
      <c r="R10" s="69">
        <v>-1.18689649330849</v>
      </c>
      <c r="S10" s="68">
        <v>1.88816252745722</v>
      </c>
      <c r="T10" s="68">
        <v>1.74685722196341</v>
      </c>
      <c r="U10" s="70">
        <v>7.4837469465145698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44882.4859</v>
      </c>
      <c r="E11" s="68">
        <v>49401</v>
      </c>
      <c r="F11" s="69">
        <v>90.853395477824293</v>
      </c>
      <c r="G11" s="68">
        <v>38751.200100000002</v>
      </c>
      <c r="H11" s="69">
        <v>15.8221830141462</v>
      </c>
      <c r="I11" s="68">
        <v>8917.9341999999997</v>
      </c>
      <c r="J11" s="69">
        <v>19.869519303965301</v>
      </c>
      <c r="K11" s="68">
        <v>8411.1177000000007</v>
      </c>
      <c r="L11" s="69">
        <v>21.705437969132699</v>
      </c>
      <c r="M11" s="69">
        <v>6.0255547250277999E-2</v>
      </c>
      <c r="N11" s="68">
        <v>1146222.6623</v>
      </c>
      <c r="O11" s="68">
        <v>18243329.348499998</v>
      </c>
      <c r="P11" s="68">
        <v>2560</v>
      </c>
      <c r="Q11" s="68">
        <v>2633</v>
      </c>
      <c r="R11" s="69">
        <v>-2.7725028484618299</v>
      </c>
      <c r="S11" s="68">
        <v>17.532221054687501</v>
      </c>
      <c r="T11" s="68">
        <v>17.426591720470899</v>
      </c>
      <c r="U11" s="70">
        <v>0.60248689476975203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141480.64499999999</v>
      </c>
      <c r="E12" s="68">
        <v>175020</v>
      </c>
      <c r="F12" s="69">
        <v>80.836844360644506</v>
      </c>
      <c r="G12" s="68">
        <v>129662.89690000001</v>
      </c>
      <c r="H12" s="69">
        <v>9.1142095252693807</v>
      </c>
      <c r="I12" s="68">
        <v>21890.661599999999</v>
      </c>
      <c r="J12" s="69">
        <v>15.4725486302384</v>
      </c>
      <c r="K12" s="68">
        <v>7656.7118</v>
      </c>
      <c r="L12" s="69">
        <v>5.9050908031964502</v>
      </c>
      <c r="M12" s="69">
        <v>1.8590160073675499</v>
      </c>
      <c r="N12" s="68">
        <v>3497190.7925999998</v>
      </c>
      <c r="O12" s="68">
        <v>54249128.669600002</v>
      </c>
      <c r="P12" s="68">
        <v>1732</v>
      </c>
      <c r="Q12" s="68">
        <v>1786</v>
      </c>
      <c r="R12" s="69">
        <v>-3.0235162374020099</v>
      </c>
      <c r="S12" s="68">
        <v>81.686284642032405</v>
      </c>
      <c r="T12" s="68">
        <v>80.002202071668506</v>
      </c>
      <c r="U12" s="70">
        <v>2.0616466739108499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320104.97210000001</v>
      </c>
      <c r="E13" s="68">
        <v>341996</v>
      </c>
      <c r="F13" s="69">
        <v>93.599039784091104</v>
      </c>
      <c r="G13" s="68">
        <v>262544.82400000002</v>
      </c>
      <c r="H13" s="69">
        <v>21.923931777836199</v>
      </c>
      <c r="I13" s="68">
        <v>32801.374300000003</v>
      </c>
      <c r="J13" s="69">
        <v>10.247068042964599</v>
      </c>
      <c r="K13" s="68">
        <v>60844.6129</v>
      </c>
      <c r="L13" s="69">
        <v>23.174942843283802</v>
      </c>
      <c r="M13" s="69">
        <v>-0.460899285300573</v>
      </c>
      <c r="N13" s="68">
        <v>6319394.8025000002</v>
      </c>
      <c r="O13" s="68">
        <v>86976530.184799999</v>
      </c>
      <c r="P13" s="68">
        <v>13058</v>
      </c>
      <c r="Q13" s="68">
        <v>11736</v>
      </c>
      <c r="R13" s="69">
        <v>11.264485344239899</v>
      </c>
      <c r="S13" s="68">
        <v>24.514088842089102</v>
      </c>
      <c r="T13" s="68">
        <v>22.963611315610098</v>
      </c>
      <c r="U13" s="70">
        <v>6.32484256896785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143033.6599</v>
      </c>
      <c r="E14" s="68">
        <v>183460</v>
      </c>
      <c r="F14" s="69">
        <v>77.964493568080201</v>
      </c>
      <c r="G14" s="68">
        <v>145122.7868</v>
      </c>
      <c r="H14" s="69">
        <v>-1.43955814663284</v>
      </c>
      <c r="I14" s="68">
        <v>-28372.471600000001</v>
      </c>
      <c r="J14" s="69">
        <v>-19.836220103600901</v>
      </c>
      <c r="K14" s="68">
        <v>20848.4823</v>
      </c>
      <c r="L14" s="69">
        <v>14.3660983638167</v>
      </c>
      <c r="M14" s="69">
        <v>-2.3608890657714698</v>
      </c>
      <c r="N14" s="68">
        <v>3371341.1140999999</v>
      </c>
      <c r="O14" s="68">
        <v>41729126.134099998</v>
      </c>
      <c r="P14" s="68">
        <v>3063</v>
      </c>
      <c r="Q14" s="68">
        <v>2912</v>
      </c>
      <c r="R14" s="69">
        <v>5.1854395604395496</v>
      </c>
      <c r="S14" s="68">
        <v>46.697244498857302</v>
      </c>
      <c r="T14" s="68">
        <v>43.115029876373598</v>
      </c>
      <c r="U14" s="70">
        <v>7.6711477538494997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101729.81819999999</v>
      </c>
      <c r="E15" s="68">
        <v>99315</v>
      </c>
      <c r="F15" s="69">
        <v>102.431473795499</v>
      </c>
      <c r="G15" s="68">
        <v>79621.435100000002</v>
      </c>
      <c r="H15" s="69">
        <v>27.766873420747999</v>
      </c>
      <c r="I15" s="68">
        <v>10988.8802</v>
      </c>
      <c r="J15" s="69">
        <v>10.802024808887399</v>
      </c>
      <c r="K15" s="68">
        <v>10165.4277</v>
      </c>
      <c r="L15" s="69">
        <v>12.7671997964277</v>
      </c>
      <c r="M15" s="69">
        <v>8.1005199613982004E-2</v>
      </c>
      <c r="N15" s="68">
        <v>2585584.4408999998</v>
      </c>
      <c r="O15" s="68">
        <v>32590067.184099998</v>
      </c>
      <c r="P15" s="68">
        <v>3789</v>
      </c>
      <c r="Q15" s="68">
        <v>3919</v>
      </c>
      <c r="R15" s="69">
        <v>-3.3171727481500399</v>
      </c>
      <c r="S15" s="68">
        <v>26.848724782264402</v>
      </c>
      <c r="T15" s="68">
        <v>26.359546261801501</v>
      </c>
      <c r="U15" s="70">
        <v>1.8219804643612201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970553.95810000005</v>
      </c>
      <c r="E16" s="68">
        <v>866523</v>
      </c>
      <c r="F16" s="69">
        <v>112.00556224127899</v>
      </c>
      <c r="G16" s="68">
        <v>690621.64469999995</v>
      </c>
      <c r="H16" s="69">
        <v>40.533382576157202</v>
      </c>
      <c r="I16" s="68">
        <v>17346.8053</v>
      </c>
      <c r="J16" s="69">
        <v>1.78730972711284</v>
      </c>
      <c r="K16" s="68">
        <v>62852.846599999997</v>
      </c>
      <c r="L16" s="69">
        <v>9.1009088814907795</v>
      </c>
      <c r="M16" s="69">
        <v>-0.72400923365657099</v>
      </c>
      <c r="N16" s="68">
        <v>20372879.196899999</v>
      </c>
      <c r="O16" s="68">
        <v>238450332.24470001</v>
      </c>
      <c r="P16" s="68">
        <v>56382</v>
      </c>
      <c r="Q16" s="68">
        <v>53282</v>
      </c>
      <c r="R16" s="69">
        <v>5.81809992117413</v>
      </c>
      <c r="S16" s="68">
        <v>17.213897309425001</v>
      </c>
      <c r="T16" s="68">
        <v>15.822326016290701</v>
      </c>
      <c r="U16" s="70">
        <v>8.0839990393831105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1750775.4565999999</v>
      </c>
      <c r="E17" s="68">
        <v>651343</v>
      </c>
      <c r="F17" s="69">
        <v>268.79469904489702</v>
      </c>
      <c r="G17" s="68">
        <v>577988.54330000002</v>
      </c>
      <c r="H17" s="69">
        <v>202.908332162438</v>
      </c>
      <c r="I17" s="68">
        <v>55888.722399999999</v>
      </c>
      <c r="J17" s="69">
        <v>3.1922267466860501</v>
      </c>
      <c r="K17" s="68">
        <v>74344.390100000004</v>
      </c>
      <c r="L17" s="69">
        <v>12.862606181695901</v>
      </c>
      <c r="M17" s="69">
        <v>-0.24824559963671</v>
      </c>
      <c r="N17" s="68">
        <v>17456151.7733</v>
      </c>
      <c r="O17" s="68">
        <v>227232642.96779999</v>
      </c>
      <c r="P17" s="68">
        <v>17640</v>
      </c>
      <c r="Q17" s="68">
        <v>17195</v>
      </c>
      <c r="R17" s="69">
        <v>2.5879616167490598</v>
      </c>
      <c r="S17" s="68">
        <v>99.250309331065793</v>
      </c>
      <c r="T17" s="68">
        <v>73.196994451875497</v>
      </c>
      <c r="U17" s="70">
        <v>26.250109500701999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1776161.3761</v>
      </c>
      <c r="E18" s="68">
        <v>2256415</v>
      </c>
      <c r="F18" s="69">
        <v>78.716077321769305</v>
      </c>
      <c r="G18" s="68">
        <v>1607741.3698</v>
      </c>
      <c r="H18" s="69">
        <v>10.4755658754337</v>
      </c>
      <c r="I18" s="68">
        <v>269285.63209999999</v>
      </c>
      <c r="J18" s="69">
        <v>15.1611016726016</v>
      </c>
      <c r="K18" s="68">
        <v>236952.77129999999</v>
      </c>
      <c r="L18" s="69">
        <v>14.738239355592199</v>
      </c>
      <c r="M18" s="69">
        <v>0.136452764922779</v>
      </c>
      <c r="N18" s="68">
        <v>42949644.8521</v>
      </c>
      <c r="O18" s="68">
        <v>564934509.82879996</v>
      </c>
      <c r="P18" s="68">
        <v>89173</v>
      </c>
      <c r="Q18" s="68">
        <v>90458</v>
      </c>
      <c r="R18" s="69">
        <v>-1.4205487629618201</v>
      </c>
      <c r="S18" s="68">
        <v>19.918152087515299</v>
      </c>
      <c r="T18" s="68">
        <v>19.538485751398401</v>
      </c>
      <c r="U18" s="70">
        <v>1.90613232818328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462800.98739999998</v>
      </c>
      <c r="E19" s="68">
        <v>588465</v>
      </c>
      <c r="F19" s="69">
        <v>78.645456807116801</v>
      </c>
      <c r="G19" s="68">
        <v>385119.16460000002</v>
      </c>
      <c r="H19" s="69">
        <v>20.1708535800039</v>
      </c>
      <c r="I19" s="68">
        <v>44568.246500000001</v>
      </c>
      <c r="J19" s="69">
        <v>9.6301105039517907</v>
      </c>
      <c r="K19" s="68">
        <v>45325.06</v>
      </c>
      <c r="L19" s="69">
        <v>11.7691001036202</v>
      </c>
      <c r="M19" s="69">
        <v>-1.6697462728123998E-2</v>
      </c>
      <c r="N19" s="68">
        <v>11165316.7831</v>
      </c>
      <c r="O19" s="68">
        <v>176190001.69279999</v>
      </c>
      <c r="P19" s="68">
        <v>10216</v>
      </c>
      <c r="Q19" s="68">
        <v>10370</v>
      </c>
      <c r="R19" s="69">
        <v>-1.4850530376084901</v>
      </c>
      <c r="S19" s="68">
        <v>45.301584514487097</v>
      </c>
      <c r="T19" s="68">
        <v>45.259778187078098</v>
      </c>
      <c r="U19" s="70">
        <v>9.2284470525752005E-2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1077751.8425</v>
      </c>
      <c r="E20" s="68">
        <v>945256</v>
      </c>
      <c r="F20" s="69">
        <v>114.016926895994</v>
      </c>
      <c r="G20" s="68">
        <v>687294.54949999996</v>
      </c>
      <c r="H20" s="69">
        <v>56.810765236542899</v>
      </c>
      <c r="I20" s="68">
        <v>71699.138200000001</v>
      </c>
      <c r="J20" s="69">
        <v>6.6526574460483898</v>
      </c>
      <c r="K20" s="68">
        <v>37720.294300000001</v>
      </c>
      <c r="L20" s="69">
        <v>5.4882283480119503</v>
      </c>
      <c r="M20" s="69">
        <v>0.90081067845751095</v>
      </c>
      <c r="N20" s="68">
        <v>20389764.737199999</v>
      </c>
      <c r="O20" s="68">
        <v>261829237.52039999</v>
      </c>
      <c r="P20" s="68">
        <v>44050</v>
      </c>
      <c r="Q20" s="68">
        <v>46947</v>
      </c>
      <c r="R20" s="69">
        <v>-6.1707883357829099</v>
      </c>
      <c r="S20" s="68">
        <v>24.4665571509648</v>
      </c>
      <c r="T20" s="68">
        <v>25.150400319509199</v>
      </c>
      <c r="U20" s="70">
        <v>-2.7950118372802999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384800.92330000002</v>
      </c>
      <c r="E21" s="68">
        <v>517209</v>
      </c>
      <c r="F21" s="69">
        <v>74.399502580194905</v>
      </c>
      <c r="G21" s="68">
        <v>436840.55800000002</v>
      </c>
      <c r="H21" s="69">
        <v>-11.9127296554731</v>
      </c>
      <c r="I21" s="68">
        <v>32137.1643</v>
      </c>
      <c r="J21" s="69">
        <v>8.3516338849699405</v>
      </c>
      <c r="K21" s="68">
        <v>4948.7910000000002</v>
      </c>
      <c r="L21" s="69">
        <v>1.1328597835918</v>
      </c>
      <c r="M21" s="69">
        <v>5.4939425205065202</v>
      </c>
      <c r="N21" s="68">
        <v>8558464.0974000003</v>
      </c>
      <c r="O21" s="68">
        <v>105083128.99609999</v>
      </c>
      <c r="P21" s="68">
        <v>35228</v>
      </c>
      <c r="Q21" s="68">
        <v>35815</v>
      </c>
      <c r="R21" s="69">
        <v>-1.6389780818092901</v>
      </c>
      <c r="S21" s="68">
        <v>10.923155538208199</v>
      </c>
      <c r="T21" s="68">
        <v>10.5525190506771</v>
      </c>
      <c r="U21" s="70">
        <v>3.39312652131246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1280561.7925</v>
      </c>
      <c r="E22" s="68">
        <v>1365689</v>
      </c>
      <c r="F22" s="69">
        <v>93.7667208639742</v>
      </c>
      <c r="G22" s="68">
        <v>1024441.7061</v>
      </c>
      <c r="H22" s="69">
        <v>25.000942940427201</v>
      </c>
      <c r="I22" s="68">
        <v>127432.0183</v>
      </c>
      <c r="J22" s="69">
        <v>9.9512588183049395</v>
      </c>
      <c r="K22" s="68">
        <v>119178.8216</v>
      </c>
      <c r="L22" s="69">
        <v>11.6335386279526</v>
      </c>
      <c r="M22" s="69">
        <v>6.9250531169877005E-2</v>
      </c>
      <c r="N22" s="68">
        <v>27917516.808600001</v>
      </c>
      <c r="O22" s="68">
        <v>323227288.36430001</v>
      </c>
      <c r="P22" s="68">
        <v>79807</v>
      </c>
      <c r="Q22" s="68">
        <v>78275</v>
      </c>
      <c r="R22" s="69">
        <v>1.95720217183009</v>
      </c>
      <c r="S22" s="68">
        <v>16.045732736476801</v>
      </c>
      <c r="T22" s="68">
        <v>16.038568463749598</v>
      </c>
      <c r="U22" s="70">
        <v>4.4649084244450001E-2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2776013.3404999999</v>
      </c>
      <c r="E23" s="68">
        <v>2972200</v>
      </c>
      <c r="F23" s="69">
        <v>93.399277992732706</v>
      </c>
      <c r="G23" s="68">
        <v>2360747.9514000001</v>
      </c>
      <c r="H23" s="69">
        <v>17.5904161583084</v>
      </c>
      <c r="I23" s="68">
        <v>192646.46369999999</v>
      </c>
      <c r="J23" s="69">
        <v>6.9396807605147002</v>
      </c>
      <c r="K23" s="68">
        <v>96273.687900000004</v>
      </c>
      <c r="L23" s="69">
        <v>4.0781010883820397</v>
      </c>
      <c r="M23" s="69">
        <v>1.0010292313732001</v>
      </c>
      <c r="N23" s="68">
        <v>60981080.527900003</v>
      </c>
      <c r="O23" s="68">
        <v>670590738.89530003</v>
      </c>
      <c r="P23" s="68">
        <v>89751</v>
      </c>
      <c r="Q23" s="68">
        <v>90482</v>
      </c>
      <c r="R23" s="69">
        <v>-0.80789549302623398</v>
      </c>
      <c r="S23" s="68">
        <v>30.930166131853699</v>
      </c>
      <c r="T23" s="68">
        <v>30.495218664485801</v>
      </c>
      <c r="U23" s="70">
        <v>1.40622415512989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287688.49690000003</v>
      </c>
      <c r="E24" s="68">
        <v>396949</v>
      </c>
      <c r="F24" s="69">
        <v>72.474926728622606</v>
      </c>
      <c r="G24" s="68">
        <v>296155.05989999999</v>
      </c>
      <c r="H24" s="69">
        <v>-2.8588277380298202</v>
      </c>
      <c r="I24" s="68">
        <v>54321.129300000001</v>
      </c>
      <c r="J24" s="69">
        <v>18.8819260711984</v>
      </c>
      <c r="K24" s="68">
        <v>50781.563099999999</v>
      </c>
      <c r="L24" s="69">
        <v>17.1469510320529</v>
      </c>
      <c r="M24" s="69">
        <v>6.9701796950004002E-2</v>
      </c>
      <c r="N24" s="68">
        <v>6480638.0098999999</v>
      </c>
      <c r="O24" s="68">
        <v>73171159.616899997</v>
      </c>
      <c r="P24" s="68">
        <v>29860</v>
      </c>
      <c r="Q24" s="68">
        <v>29748</v>
      </c>
      <c r="R24" s="69">
        <v>0.37649589888395502</v>
      </c>
      <c r="S24" s="68">
        <v>9.6345779269926304</v>
      </c>
      <c r="T24" s="68">
        <v>9.6449253462417701</v>
      </c>
      <c r="U24" s="70">
        <v>-0.10739878101089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277221.78490000003</v>
      </c>
      <c r="E25" s="68">
        <v>294147</v>
      </c>
      <c r="F25" s="69">
        <v>94.246001115088703</v>
      </c>
      <c r="G25" s="68">
        <v>199286.2414</v>
      </c>
      <c r="H25" s="69">
        <v>39.107337743186498</v>
      </c>
      <c r="I25" s="68">
        <v>17014.557700000001</v>
      </c>
      <c r="J25" s="69">
        <v>6.13752548564592</v>
      </c>
      <c r="K25" s="68">
        <v>17025.0242</v>
      </c>
      <c r="L25" s="69">
        <v>8.54300029966846</v>
      </c>
      <c r="M25" s="69">
        <v>-6.1477151967899999E-4</v>
      </c>
      <c r="N25" s="68">
        <v>5802066.5001999997</v>
      </c>
      <c r="O25" s="68">
        <v>70646154.879500002</v>
      </c>
      <c r="P25" s="68">
        <v>21565</v>
      </c>
      <c r="Q25" s="68">
        <v>20177</v>
      </c>
      <c r="R25" s="69">
        <v>6.8791197898597298</v>
      </c>
      <c r="S25" s="68">
        <v>12.855172033387401</v>
      </c>
      <c r="T25" s="68">
        <v>12.6329439807702</v>
      </c>
      <c r="U25" s="70">
        <v>1.7287053960855501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491317.94949999999</v>
      </c>
      <c r="E26" s="68">
        <v>486612</v>
      </c>
      <c r="F26" s="69">
        <v>100.967084556073</v>
      </c>
      <c r="G26" s="68">
        <v>407862.80180000002</v>
      </c>
      <c r="H26" s="69">
        <v>20.4615736791126</v>
      </c>
      <c r="I26" s="68">
        <v>98763.118199999997</v>
      </c>
      <c r="J26" s="69">
        <v>20.101671087023899</v>
      </c>
      <c r="K26" s="68">
        <v>71956.931100000002</v>
      </c>
      <c r="L26" s="69">
        <v>17.642435344050998</v>
      </c>
      <c r="M26" s="69">
        <v>0.37253099444648202</v>
      </c>
      <c r="N26" s="68">
        <v>12017929.7994</v>
      </c>
      <c r="O26" s="68">
        <v>152525323.7191</v>
      </c>
      <c r="P26" s="68">
        <v>37477</v>
      </c>
      <c r="Q26" s="68">
        <v>36590</v>
      </c>
      <c r="R26" s="69">
        <v>2.4241596064498601</v>
      </c>
      <c r="S26" s="68">
        <v>13.109852696320401</v>
      </c>
      <c r="T26" s="68">
        <v>13.058784963104699</v>
      </c>
      <c r="U26" s="70">
        <v>0.38953704819331703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319851.16619999998</v>
      </c>
      <c r="E27" s="68">
        <v>392193</v>
      </c>
      <c r="F27" s="69">
        <v>81.554532130864104</v>
      </c>
      <c r="G27" s="68">
        <v>267230.48369999998</v>
      </c>
      <c r="H27" s="69">
        <v>19.691122723511299</v>
      </c>
      <c r="I27" s="68">
        <v>105751.4596</v>
      </c>
      <c r="J27" s="69">
        <v>33.062708776829801</v>
      </c>
      <c r="K27" s="68">
        <v>80137.479399999997</v>
      </c>
      <c r="L27" s="69">
        <v>29.988150412497301</v>
      </c>
      <c r="M27" s="69">
        <v>0.319625478512368</v>
      </c>
      <c r="N27" s="68">
        <v>6671064.7373000002</v>
      </c>
      <c r="O27" s="68">
        <v>65357584.979400001</v>
      </c>
      <c r="P27" s="68">
        <v>39457</v>
      </c>
      <c r="Q27" s="68">
        <v>39916</v>
      </c>
      <c r="R27" s="69">
        <v>-1.1499148211243599</v>
      </c>
      <c r="S27" s="68">
        <v>8.1063224827026907</v>
      </c>
      <c r="T27" s="68">
        <v>7.9774470888866604</v>
      </c>
      <c r="U27" s="70">
        <v>1.5898133104255601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1015804.463</v>
      </c>
      <c r="E28" s="68">
        <v>1201515</v>
      </c>
      <c r="F28" s="69">
        <v>84.543635576751001</v>
      </c>
      <c r="G28" s="68">
        <v>838731.97699999996</v>
      </c>
      <c r="H28" s="69">
        <v>21.111927392271099</v>
      </c>
      <c r="I28" s="68">
        <v>29802.192500000001</v>
      </c>
      <c r="J28" s="69">
        <v>2.93385130559325</v>
      </c>
      <c r="K28" s="68">
        <v>57595.889199999998</v>
      </c>
      <c r="L28" s="69">
        <v>6.8670195937933096</v>
      </c>
      <c r="M28" s="69">
        <v>-0.482563896244178</v>
      </c>
      <c r="N28" s="68">
        <v>20884751.892900001</v>
      </c>
      <c r="O28" s="68">
        <v>218475110.0343</v>
      </c>
      <c r="P28" s="68">
        <v>53065</v>
      </c>
      <c r="Q28" s="68">
        <v>52532</v>
      </c>
      <c r="R28" s="69">
        <v>1.01461966039746</v>
      </c>
      <c r="S28" s="68">
        <v>19.1426451144822</v>
      </c>
      <c r="T28" s="68">
        <v>18.754004587679901</v>
      </c>
      <c r="U28" s="70">
        <v>2.0302341942719502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781494.60900000005</v>
      </c>
      <c r="E29" s="68">
        <v>802711</v>
      </c>
      <c r="F29" s="69">
        <v>97.356907903342602</v>
      </c>
      <c r="G29" s="68">
        <v>644813.79570000002</v>
      </c>
      <c r="H29" s="69">
        <v>21.1969430882944</v>
      </c>
      <c r="I29" s="68">
        <v>113097.0794</v>
      </c>
      <c r="J29" s="69">
        <v>14.471895019815801</v>
      </c>
      <c r="K29" s="68">
        <v>100714.408</v>
      </c>
      <c r="L29" s="69">
        <v>15.619145972313801</v>
      </c>
      <c r="M29" s="69">
        <v>0.12294836107262801</v>
      </c>
      <c r="N29" s="68">
        <v>14660733.447899999</v>
      </c>
      <c r="O29" s="68">
        <v>155041815.46950001</v>
      </c>
      <c r="P29" s="68">
        <v>112771</v>
      </c>
      <c r="Q29" s="68">
        <v>112181</v>
      </c>
      <c r="R29" s="69">
        <v>0.52593576452339996</v>
      </c>
      <c r="S29" s="68">
        <v>6.9299253265467202</v>
      </c>
      <c r="T29" s="68">
        <v>6.7084821449265002</v>
      </c>
      <c r="U29" s="70">
        <v>3.1954627385655501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1003141.1091</v>
      </c>
      <c r="E30" s="68">
        <v>1407144</v>
      </c>
      <c r="F30" s="69">
        <v>71.289157975303198</v>
      </c>
      <c r="G30" s="68">
        <v>1020572.6455</v>
      </c>
      <c r="H30" s="69">
        <v>-1.7080152477984401</v>
      </c>
      <c r="I30" s="68">
        <v>124835.33809999999</v>
      </c>
      <c r="J30" s="69">
        <v>12.444444452286501</v>
      </c>
      <c r="K30" s="68">
        <v>179342.7475</v>
      </c>
      <c r="L30" s="69">
        <v>17.572756656841001</v>
      </c>
      <c r="M30" s="69">
        <v>-0.30392870723696302</v>
      </c>
      <c r="N30" s="68">
        <v>26619716.825300001</v>
      </c>
      <c r="O30" s="68">
        <v>289142640.01300001</v>
      </c>
      <c r="P30" s="68">
        <v>79166</v>
      </c>
      <c r="Q30" s="68">
        <v>79024</v>
      </c>
      <c r="R30" s="69">
        <v>0.17969224539380299</v>
      </c>
      <c r="S30" s="68">
        <v>12.671362821160599</v>
      </c>
      <c r="T30" s="68">
        <v>12.9060535849868</v>
      </c>
      <c r="U30" s="70">
        <v>-1.85213514235674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883914.29399999999</v>
      </c>
      <c r="E31" s="68">
        <v>1722022</v>
      </c>
      <c r="F31" s="69">
        <v>51.330023309806698</v>
      </c>
      <c r="G31" s="68">
        <v>1681376.9738</v>
      </c>
      <c r="H31" s="69">
        <v>-47.429142436612103</v>
      </c>
      <c r="I31" s="68">
        <v>12857.5646</v>
      </c>
      <c r="J31" s="69">
        <v>1.4546166621896499</v>
      </c>
      <c r="K31" s="68">
        <v>-6288.4498000000003</v>
      </c>
      <c r="L31" s="69">
        <v>-0.37400594262854497</v>
      </c>
      <c r="M31" s="69">
        <v>-3.0446318264320098</v>
      </c>
      <c r="N31" s="68">
        <v>20090104.900400002</v>
      </c>
      <c r="O31" s="68">
        <v>241856615.9862</v>
      </c>
      <c r="P31" s="68">
        <v>35011</v>
      </c>
      <c r="Q31" s="68">
        <v>32922</v>
      </c>
      <c r="R31" s="69">
        <v>6.3453010145191602</v>
      </c>
      <c r="S31" s="68">
        <v>25.2467594184685</v>
      </c>
      <c r="T31" s="68">
        <v>25.535388770427101</v>
      </c>
      <c r="U31" s="70">
        <v>-1.14323326481041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125429.1879</v>
      </c>
      <c r="E32" s="68">
        <v>182998</v>
      </c>
      <c r="F32" s="69">
        <v>68.5412889211904</v>
      </c>
      <c r="G32" s="68">
        <v>138319.6856</v>
      </c>
      <c r="H32" s="69">
        <v>-9.3193515037891501</v>
      </c>
      <c r="I32" s="68">
        <v>34800.433499999999</v>
      </c>
      <c r="J32" s="69">
        <v>27.745083965420498</v>
      </c>
      <c r="K32" s="68">
        <v>32681.022700000001</v>
      </c>
      <c r="L32" s="69">
        <v>23.627166703160899</v>
      </c>
      <c r="M32" s="69">
        <v>6.4851422168009001E-2</v>
      </c>
      <c r="N32" s="68">
        <v>2950806.2951000002</v>
      </c>
      <c r="O32" s="68">
        <v>36999648.243100002</v>
      </c>
      <c r="P32" s="68">
        <v>25979</v>
      </c>
      <c r="Q32" s="68">
        <v>26433</v>
      </c>
      <c r="R32" s="69">
        <v>-1.71755003215678</v>
      </c>
      <c r="S32" s="68">
        <v>4.82809915316217</v>
      </c>
      <c r="T32" s="68">
        <v>4.8147843528922198</v>
      </c>
      <c r="U32" s="70">
        <v>0.27577727481488201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71"/>
      <c r="E33" s="71"/>
      <c r="F33" s="71"/>
      <c r="G33" s="68">
        <v>128.7182</v>
      </c>
      <c r="H33" s="71"/>
      <c r="I33" s="71"/>
      <c r="J33" s="71"/>
      <c r="K33" s="68">
        <v>25.061599999999999</v>
      </c>
      <c r="L33" s="69">
        <v>19.470129321261499</v>
      </c>
      <c r="M33" s="71"/>
      <c r="N33" s="68">
        <v>0</v>
      </c>
      <c r="O33" s="68">
        <v>4861.8397999999997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183654.61550000001</v>
      </c>
      <c r="E35" s="68">
        <v>165625</v>
      </c>
      <c r="F35" s="69">
        <v>110.885805584906</v>
      </c>
      <c r="G35" s="68">
        <v>153472.06</v>
      </c>
      <c r="H35" s="69">
        <v>19.666482290001198</v>
      </c>
      <c r="I35" s="68">
        <v>12903.4432</v>
      </c>
      <c r="J35" s="69">
        <v>7.02592916865735</v>
      </c>
      <c r="K35" s="68">
        <v>17632.992099999999</v>
      </c>
      <c r="L35" s="69">
        <v>11.489382562532899</v>
      </c>
      <c r="M35" s="69">
        <v>-0.26822157426135301</v>
      </c>
      <c r="N35" s="68">
        <v>3679581.96</v>
      </c>
      <c r="O35" s="68">
        <v>39686401.221799999</v>
      </c>
      <c r="P35" s="68">
        <v>14393</v>
      </c>
      <c r="Q35" s="68">
        <v>14697</v>
      </c>
      <c r="R35" s="69">
        <v>-2.0684493434034099</v>
      </c>
      <c r="S35" s="68">
        <v>12.7599955186549</v>
      </c>
      <c r="T35" s="68">
        <v>13.033148635776</v>
      </c>
      <c r="U35" s="70">
        <v>-2.1406991618591298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516891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464427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377832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228689.74419999999</v>
      </c>
      <c r="E39" s="68">
        <v>471946</v>
      </c>
      <c r="F39" s="69">
        <v>48.456760773478301</v>
      </c>
      <c r="G39" s="68">
        <v>321258.97470000002</v>
      </c>
      <c r="H39" s="69">
        <v>-28.8145196835181</v>
      </c>
      <c r="I39" s="68">
        <v>13116.165999999999</v>
      </c>
      <c r="J39" s="69">
        <v>5.7353538287791697</v>
      </c>
      <c r="K39" s="68">
        <v>16842.7539</v>
      </c>
      <c r="L39" s="69">
        <v>5.2427341261759901</v>
      </c>
      <c r="M39" s="69">
        <v>-0.22125763530867701</v>
      </c>
      <c r="N39" s="68">
        <v>5661027.9797999999</v>
      </c>
      <c r="O39" s="68">
        <v>66162047.7192</v>
      </c>
      <c r="P39" s="68">
        <v>348</v>
      </c>
      <c r="Q39" s="68">
        <v>418</v>
      </c>
      <c r="R39" s="69">
        <v>-16.746411483253599</v>
      </c>
      <c r="S39" s="68">
        <v>657.15443735632198</v>
      </c>
      <c r="T39" s="68">
        <v>705.35312799043095</v>
      </c>
      <c r="U39" s="70">
        <v>-7.3344541091448896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332653.16519999999</v>
      </c>
      <c r="E40" s="68">
        <v>331177</v>
      </c>
      <c r="F40" s="69">
        <v>100.445733006821</v>
      </c>
      <c r="G40" s="68">
        <v>317605.26650000003</v>
      </c>
      <c r="H40" s="69">
        <v>4.7379248039011799</v>
      </c>
      <c r="I40" s="68">
        <v>19807.707299999998</v>
      </c>
      <c r="J40" s="69">
        <v>5.9544622965156799</v>
      </c>
      <c r="K40" s="68">
        <v>20992.254199999999</v>
      </c>
      <c r="L40" s="69">
        <v>6.6095422255852299</v>
      </c>
      <c r="M40" s="69">
        <v>-5.6427808500908998E-2</v>
      </c>
      <c r="N40" s="68">
        <v>9615096.5659999996</v>
      </c>
      <c r="O40" s="68">
        <v>130446115.1948</v>
      </c>
      <c r="P40" s="68">
        <v>1742</v>
      </c>
      <c r="Q40" s="68">
        <v>1873</v>
      </c>
      <c r="R40" s="69">
        <v>-6.9941270688734702</v>
      </c>
      <c r="S40" s="68">
        <v>190.96048518943701</v>
      </c>
      <c r="T40" s="68">
        <v>188.57480667378499</v>
      </c>
      <c r="U40" s="70">
        <v>1.2493048042297299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162826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79174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11090.099099999999</v>
      </c>
      <c r="E44" s="73">
        <v>0</v>
      </c>
      <c r="F44" s="74"/>
      <c r="G44" s="73">
        <v>13927.028399999999</v>
      </c>
      <c r="H44" s="75">
        <v>-20.369954153321</v>
      </c>
      <c r="I44" s="73">
        <v>1412.8846000000001</v>
      </c>
      <c r="J44" s="75">
        <v>12.7400538738198</v>
      </c>
      <c r="K44" s="73">
        <v>2096.2386000000001</v>
      </c>
      <c r="L44" s="75">
        <v>15.0515855916543</v>
      </c>
      <c r="M44" s="75">
        <v>-0.32599056233388701</v>
      </c>
      <c r="N44" s="73">
        <v>603680.65190000006</v>
      </c>
      <c r="O44" s="73">
        <v>8147084.8436000003</v>
      </c>
      <c r="P44" s="73">
        <v>25</v>
      </c>
      <c r="Q44" s="73">
        <v>23</v>
      </c>
      <c r="R44" s="75">
        <v>8.6956521739130395</v>
      </c>
      <c r="S44" s="73">
        <v>443.60396400000002</v>
      </c>
      <c r="T44" s="73">
        <v>800.02912173913103</v>
      </c>
      <c r="U44" s="76">
        <v>-80.347604319227997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60355</v>
      </c>
      <c r="D2" s="32">
        <v>617873.55411709403</v>
      </c>
      <c r="E2" s="32">
        <v>481252.32120427402</v>
      </c>
      <c r="F2" s="32">
        <v>136621.232912821</v>
      </c>
      <c r="G2" s="32">
        <v>481252.32120427402</v>
      </c>
      <c r="H2" s="32">
        <v>0.221115197442047</v>
      </c>
    </row>
    <row r="3" spans="1:8" ht="14.25" x14ac:dyDescent="0.2">
      <c r="A3" s="32">
        <v>2</v>
      </c>
      <c r="B3" s="33">
        <v>13</v>
      </c>
      <c r="C3" s="32">
        <v>20681</v>
      </c>
      <c r="D3" s="32">
        <v>159786.17149533299</v>
      </c>
      <c r="E3" s="32">
        <v>133918.78338193</v>
      </c>
      <c r="F3" s="32">
        <v>25867.3881134029</v>
      </c>
      <c r="G3" s="32">
        <v>133918.78338193</v>
      </c>
      <c r="H3" s="32">
        <v>0.161887526757335</v>
      </c>
    </row>
    <row r="4" spans="1:8" ht="14.25" x14ac:dyDescent="0.2">
      <c r="A4" s="32">
        <v>3</v>
      </c>
      <c r="B4" s="33">
        <v>14</v>
      </c>
      <c r="C4" s="32">
        <v>149376</v>
      </c>
      <c r="D4" s="32">
        <v>176218.50864957299</v>
      </c>
      <c r="E4" s="32">
        <v>138362.888033333</v>
      </c>
      <c r="F4" s="32">
        <v>37855.620616239299</v>
      </c>
      <c r="G4" s="32">
        <v>138362.888033333</v>
      </c>
      <c r="H4" s="32">
        <v>0.21482204625575901</v>
      </c>
    </row>
    <row r="5" spans="1:8" ht="14.25" x14ac:dyDescent="0.2">
      <c r="A5" s="32">
        <v>4</v>
      </c>
      <c r="B5" s="33">
        <v>15</v>
      </c>
      <c r="C5" s="32">
        <v>3194</v>
      </c>
      <c r="D5" s="32">
        <v>44882.515699145297</v>
      </c>
      <c r="E5" s="32">
        <v>35964.5516094017</v>
      </c>
      <c r="F5" s="32">
        <v>8917.9640897435893</v>
      </c>
      <c r="G5" s="32">
        <v>35964.5516094017</v>
      </c>
      <c r="H5" s="32">
        <v>0.198695727073815</v>
      </c>
    </row>
    <row r="6" spans="1:8" ht="14.25" x14ac:dyDescent="0.2">
      <c r="A6" s="32">
        <v>5</v>
      </c>
      <c r="B6" s="33">
        <v>16</v>
      </c>
      <c r="C6" s="32">
        <v>2583</v>
      </c>
      <c r="D6" s="32">
        <v>141480.647481197</v>
      </c>
      <c r="E6" s="32">
        <v>119589.982304274</v>
      </c>
      <c r="F6" s="32">
        <v>21890.665176923099</v>
      </c>
      <c r="G6" s="32">
        <v>119589.982304274</v>
      </c>
      <c r="H6" s="32">
        <v>0.154725508870974</v>
      </c>
    </row>
    <row r="7" spans="1:8" ht="14.25" x14ac:dyDescent="0.2">
      <c r="A7" s="32">
        <v>6</v>
      </c>
      <c r="B7" s="33">
        <v>17</v>
      </c>
      <c r="C7" s="32">
        <v>24898</v>
      </c>
      <c r="D7" s="32">
        <v>320105.205240171</v>
      </c>
      <c r="E7" s="32">
        <v>287303.59669829102</v>
      </c>
      <c r="F7" s="32">
        <v>32801.608541880298</v>
      </c>
      <c r="G7" s="32">
        <v>287303.59669829102</v>
      </c>
      <c r="H7" s="32">
        <v>0.102471337563129</v>
      </c>
    </row>
    <row r="8" spans="1:8" ht="14.25" x14ac:dyDescent="0.2">
      <c r="A8" s="32">
        <v>7</v>
      </c>
      <c r="B8" s="33">
        <v>18</v>
      </c>
      <c r="C8" s="32">
        <v>51821</v>
      </c>
      <c r="D8" s="32">
        <v>143033.67759487199</v>
      </c>
      <c r="E8" s="32">
        <v>171406.13117521399</v>
      </c>
      <c r="F8" s="32">
        <v>-28372.453580341898</v>
      </c>
      <c r="G8" s="32">
        <v>171406.13117521399</v>
      </c>
      <c r="H8" s="32">
        <v>-0.19836205051445299</v>
      </c>
    </row>
    <row r="9" spans="1:8" ht="14.25" x14ac:dyDescent="0.2">
      <c r="A9" s="32">
        <v>8</v>
      </c>
      <c r="B9" s="33">
        <v>19</v>
      </c>
      <c r="C9" s="32">
        <v>26275</v>
      </c>
      <c r="D9" s="32">
        <v>101729.850074359</v>
      </c>
      <c r="E9" s="32">
        <v>90740.938366666698</v>
      </c>
      <c r="F9" s="32">
        <v>10988.911707692299</v>
      </c>
      <c r="G9" s="32">
        <v>90740.938366666698</v>
      </c>
      <c r="H9" s="32">
        <v>0.108020523962829</v>
      </c>
    </row>
    <row r="10" spans="1:8" ht="14.25" x14ac:dyDescent="0.2">
      <c r="A10" s="32">
        <v>9</v>
      </c>
      <c r="B10" s="33">
        <v>21</v>
      </c>
      <c r="C10" s="32">
        <v>239100</v>
      </c>
      <c r="D10" s="32">
        <v>970553.71100000001</v>
      </c>
      <c r="E10" s="32">
        <v>953207.15280000004</v>
      </c>
      <c r="F10" s="32">
        <v>17346.558199999999</v>
      </c>
      <c r="G10" s="32">
        <v>953207.15280000004</v>
      </c>
      <c r="H10" s="32">
        <v>1.7872847224629299E-2</v>
      </c>
    </row>
    <row r="11" spans="1:8" ht="14.25" x14ac:dyDescent="0.2">
      <c r="A11" s="32">
        <v>10</v>
      </c>
      <c r="B11" s="33">
        <v>22</v>
      </c>
      <c r="C11" s="32">
        <v>102137.8</v>
      </c>
      <c r="D11" s="32">
        <v>1750775.5264641</v>
      </c>
      <c r="E11" s="32">
        <v>1694886.7364546999</v>
      </c>
      <c r="F11" s="32">
        <v>55888.790009401702</v>
      </c>
      <c r="G11" s="32">
        <v>1694886.7364546999</v>
      </c>
      <c r="H11" s="32">
        <v>3.1922304809843698E-2</v>
      </c>
    </row>
    <row r="12" spans="1:8" ht="14.25" x14ac:dyDescent="0.2">
      <c r="A12" s="32">
        <v>11</v>
      </c>
      <c r="B12" s="33">
        <v>23</v>
      </c>
      <c r="C12" s="32">
        <v>242733.02499999999</v>
      </c>
      <c r="D12" s="32">
        <v>1776161.6806025601</v>
      </c>
      <c r="E12" s="32">
        <v>1506875.7328000001</v>
      </c>
      <c r="F12" s="32">
        <v>269285.94780256401</v>
      </c>
      <c r="G12" s="32">
        <v>1506875.7328000001</v>
      </c>
      <c r="H12" s="32">
        <v>0.15161116847831599</v>
      </c>
    </row>
    <row r="13" spans="1:8" ht="14.25" x14ac:dyDescent="0.2">
      <c r="A13" s="32">
        <v>12</v>
      </c>
      <c r="B13" s="33">
        <v>24</v>
      </c>
      <c r="C13" s="32">
        <v>16003.353999999999</v>
      </c>
      <c r="D13" s="32">
        <v>462800.99919145298</v>
      </c>
      <c r="E13" s="32">
        <v>418232.74079572601</v>
      </c>
      <c r="F13" s="32">
        <v>44568.258395726501</v>
      </c>
      <c r="G13" s="32">
        <v>418232.74079572601</v>
      </c>
      <c r="H13" s="32">
        <v>9.6301128289676297E-2</v>
      </c>
    </row>
    <row r="14" spans="1:8" ht="14.25" x14ac:dyDescent="0.2">
      <c r="A14" s="32">
        <v>13</v>
      </c>
      <c r="B14" s="33">
        <v>25</v>
      </c>
      <c r="C14" s="32">
        <v>92611</v>
      </c>
      <c r="D14" s="32">
        <v>1077751.8421</v>
      </c>
      <c r="E14" s="32">
        <v>1006052.7043</v>
      </c>
      <c r="F14" s="32">
        <v>71699.137799999997</v>
      </c>
      <c r="G14" s="32">
        <v>1006052.7043</v>
      </c>
      <c r="H14" s="32">
        <v>6.6526574114031803E-2</v>
      </c>
    </row>
    <row r="15" spans="1:8" ht="14.25" x14ac:dyDescent="0.2">
      <c r="A15" s="32">
        <v>14</v>
      </c>
      <c r="B15" s="33">
        <v>26</v>
      </c>
      <c r="C15" s="32">
        <v>72454</v>
      </c>
      <c r="D15" s="32">
        <v>384800.76951898501</v>
      </c>
      <c r="E15" s="32">
        <v>352663.75896423898</v>
      </c>
      <c r="F15" s="32">
        <v>32137.010554746201</v>
      </c>
      <c r="G15" s="32">
        <v>352663.75896423898</v>
      </c>
      <c r="H15" s="32">
        <v>8.3515972680924394E-2</v>
      </c>
    </row>
    <row r="16" spans="1:8" ht="14.25" x14ac:dyDescent="0.2">
      <c r="A16" s="32">
        <v>15</v>
      </c>
      <c r="B16" s="33">
        <v>27</v>
      </c>
      <c r="C16" s="32">
        <v>197712.80499999999</v>
      </c>
      <c r="D16" s="32">
        <v>1280562.41463333</v>
      </c>
      <c r="E16" s="32">
        <v>1153129.7762</v>
      </c>
      <c r="F16" s="32">
        <v>127432.63843333301</v>
      </c>
      <c r="G16" s="32">
        <v>1153129.7762</v>
      </c>
      <c r="H16" s="32">
        <v>9.9513024103414296E-2</v>
      </c>
    </row>
    <row r="17" spans="1:8" ht="14.25" x14ac:dyDescent="0.2">
      <c r="A17" s="32">
        <v>16</v>
      </c>
      <c r="B17" s="33">
        <v>29</v>
      </c>
      <c r="C17" s="32">
        <v>236003</v>
      </c>
      <c r="D17" s="32">
        <v>2776014.55359744</v>
      </c>
      <c r="E17" s="32">
        <v>2583366.91818291</v>
      </c>
      <c r="F17" s="32">
        <v>192647.63541453</v>
      </c>
      <c r="G17" s="32">
        <v>2583366.91818291</v>
      </c>
      <c r="H17" s="32">
        <v>6.9397199364419002E-2</v>
      </c>
    </row>
    <row r="18" spans="1:8" ht="14.25" x14ac:dyDescent="0.2">
      <c r="A18" s="32">
        <v>17</v>
      </c>
      <c r="B18" s="33">
        <v>31</v>
      </c>
      <c r="C18" s="32">
        <v>35348.237000000001</v>
      </c>
      <c r="D18" s="32">
        <v>287688.50174900499</v>
      </c>
      <c r="E18" s="32">
        <v>233367.34904402701</v>
      </c>
      <c r="F18" s="32">
        <v>54321.152704978202</v>
      </c>
      <c r="G18" s="32">
        <v>233367.34904402701</v>
      </c>
      <c r="H18" s="32">
        <v>0.18881933888470401</v>
      </c>
    </row>
    <row r="19" spans="1:8" ht="14.25" x14ac:dyDescent="0.2">
      <c r="A19" s="32">
        <v>18</v>
      </c>
      <c r="B19" s="33">
        <v>32</v>
      </c>
      <c r="C19" s="32">
        <v>17708.377</v>
      </c>
      <c r="D19" s="32">
        <v>277221.793803979</v>
      </c>
      <c r="E19" s="32">
        <v>260207.22105653901</v>
      </c>
      <c r="F19" s="32">
        <v>17014.572747439201</v>
      </c>
      <c r="G19" s="32">
        <v>260207.22105653901</v>
      </c>
      <c r="H19" s="32">
        <v>6.1375307164595001E-2</v>
      </c>
    </row>
    <row r="20" spans="1:8" ht="14.25" x14ac:dyDescent="0.2">
      <c r="A20" s="32">
        <v>19</v>
      </c>
      <c r="B20" s="33">
        <v>33</v>
      </c>
      <c r="C20" s="32">
        <v>37183.194000000003</v>
      </c>
      <c r="D20" s="32">
        <v>491317.984558989</v>
      </c>
      <c r="E20" s="32">
        <v>392554.818554244</v>
      </c>
      <c r="F20" s="32">
        <v>98763.166004745493</v>
      </c>
      <c r="G20" s="32">
        <v>392554.818554244</v>
      </c>
      <c r="H20" s="32">
        <v>0.20101679382527801</v>
      </c>
    </row>
    <row r="21" spans="1:8" ht="14.25" x14ac:dyDescent="0.2">
      <c r="A21" s="32">
        <v>20</v>
      </c>
      <c r="B21" s="33">
        <v>34</v>
      </c>
      <c r="C21" s="32">
        <v>57948.42</v>
      </c>
      <c r="D21" s="32">
        <v>319851.10707504698</v>
      </c>
      <c r="E21" s="32">
        <v>214099.69460212399</v>
      </c>
      <c r="F21" s="32">
        <v>105751.412472923</v>
      </c>
      <c r="G21" s="32">
        <v>214099.69460212399</v>
      </c>
      <c r="H21" s="32">
        <v>0.330627001544536</v>
      </c>
    </row>
    <row r="22" spans="1:8" ht="14.25" x14ac:dyDescent="0.2">
      <c r="A22" s="32">
        <v>21</v>
      </c>
      <c r="B22" s="33">
        <v>35</v>
      </c>
      <c r="C22" s="32">
        <v>41585.735000000001</v>
      </c>
      <c r="D22" s="32">
        <v>1015804.46280708</v>
      </c>
      <c r="E22" s="32">
        <v>986002.26062212395</v>
      </c>
      <c r="F22" s="32">
        <v>29802.2021849558</v>
      </c>
      <c r="G22" s="32">
        <v>986002.26062212395</v>
      </c>
      <c r="H22" s="32">
        <v>2.9338522595776101E-2</v>
      </c>
    </row>
    <row r="23" spans="1:8" ht="14.25" x14ac:dyDescent="0.2">
      <c r="A23" s="32">
        <v>22</v>
      </c>
      <c r="B23" s="33">
        <v>36</v>
      </c>
      <c r="C23" s="32">
        <v>172114.035</v>
      </c>
      <c r="D23" s="32">
        <v>781494.60681327397</v>
      </c>
      <c r="E23" s="32">
        <v>668397.51701460395</v>
      </c>
      <c r="F23" s="32">
        <v>113097.08979867</v>
      </c>
      <c r="G23" s="32">
        <v>668397.51701460395</v>
      </c>
      <c r="H23" s="32">
        <v>0.144718963909233</v>
      </c>
    </row>
    <row r="24" spans="1:8" ht="14.25" x14ac:dyDescent="0.2">
      <c r="A24" s="32">
        <v>23</v>
      </c>
      <c r="B24" s="33">
        <v>37</v>
      </c>
      <c r="C24" s="32">
        <v>133945.079</v>
      </c>
      <c r="D24" s="32">
        <v>1003141.08091504</v>
      </c>
      <c r="E24" s="32">
        <v>878305.94631427201</v>
      </c>
      <c r="F24" s="32">
        <v>124835.134600772</v>
      </c>
      <c r="G24" s="32">
        <v>878305.94631427201</v>
      </c>
      <c r="H24" s="32">
        <v>0.124444245157322</v>
      </c>
    </row>
    <row r="25" spans="1:8" ht="14.25" x14ac:dyDescent="0.2">
      <c r="A25" s="32">
        <v>24</v>
      </c>
      <c r="B25" s="33">
        <v>38</v>
      </c>
      <c r="C25" s="32">
        <v>181787.08300000001</v>
      </c>
      <c r="D25" s="32">
        <v>883914.25901946903</v>
      </c>
      <c r="E25" s="32">
        <v>871056.574057522</v>
      </c>
      <c r="F25" s="32">
        <v>12857.684961946899</v>
      </c>
      <c r="G25" s="32">
        <v>871056.574057522</v>
      </c>
      <c r="H25" s="32">
        <v>1.45463033668107E-2</v>
      </c>
    </row>
    <row r="26" spans="1:8" ht="14.25" x14ac:dyDescent="0.2">
      <c r="A26" s="32">
        <v>25</v>
      </c>
      <c r="B26" s="33">
        <v>39</v>
      </c>
      <c r="C26" s="32">
        <v>86538.14</v>
      </c>
      <c r="D26" s="32">
        <v>125429.123435323</v>
      </c>
      <c r="E26" s="32">
        <v>90628.736446795097</v>
      </c>
      <c r="F26" s="32">
        <v>34800.386988527498</v>
      </c>
      <c r="G26" s="32">
        <v>90628.736446795097</v>
      </c>
      <c r="H26" s="32">
        <v>0.277450611432139</v>
      </c>
    </row>
    <row r="27" spans="1:8" ht="14.25" x14ac:dyDescent="0.2">
      <c r="A27" s="32">
        <v>26</v>
      </c>
      <c r="B27" s="33">
        <v>42</v>
      </c>
      <c r="C27" s="32">
        <v>11745.782999999999</v>
      </c>
      <c r="D27" s="32">
        <v>183654.6152</v>
      </c>
      <c r="E27" s="32">
        <v>170751.16149999999</v>
      </c>
      <c r="F27" s="32">
        <v>12903.4537</v>
      </c>
      <c r="G27" s="32">
        <v>170751.16149999999</v>
      </c>
      <c r="H27" s="32">
        <v>7.0259348973877603E-2</v>
      </c>
    </row>
    <row r="28" spans="1:8" ht="14.25" x14ac:dyDescent="0.2">
      <c r="A28" s="32">
        <v>27</v>
      </c>
      <c r="B28" s="33">
        <v>75</v>
      </c>
      <c r="C28" s="32">
        <v>356</v>
      </c>
      <c r="D28" s="32">
        <v>228689.743589744</v>
      </c>
      <c r="E28" s="32">
        <v>215573.57692307699</v>
      </c>
      <c r="F28" s="32">
        <v>13116.166666666701</v>
      </c>
      <c r="G28" s="32">
        <v>215573.57692307699</v>
      </c>
      <c r="H28" s="32">
        <v>5.7353541355996802E-2</v>
      </c>
    </row>
    <row r="29" spans="1:8" ht="14.25" x14ac:dyDescent="0.2">
      <c r="A29" s="32">
        <v>28</v>
      </c>
      <c r="B29" s="33">
        <v>76</v>
      </c>
      <c r="C29" s="32">
        <v>1080</v>
      </c>
      <c r="D29" s="32">
        <v>332653.15916410298</v>
      </c>
      <c r="E29" s="32">
        <v>312845.45638205099</v>
      </c>
      <c r="F29" s="32">
        <v>19807.702782051299</v>
      </c>
      <c r="G29" s="32">
        <v>312845.45638205099</v>
      </c>
      <c r="H29" s="32">
        <v>5.9544610464017399E-2</v>
      </c>
    </row>
    <row r="30" spans="1:8" ht="14.25" x14ac:dyDescent="0.2">
      <c r="A30" s="32">
        <v>29</v>
      </c>
      <c r="B30" s="33">
        <v>99</v>
      </c>
      <c r="C30" s="32">
        <v>35</v>
      </c>
      <c r="D30" s="32">
        <v>11090.099084789401</v>
      </c>
      <c r="E30" s="32">
        <v>9677.2145828606008</v>
      </c>
      <c r="F30" s="32">
        <v>1412.8845019287501</v>
      </c>
      <c r="G30" s="32">
        <v>9677.2145828606008</v>
      </c>
      <c r="H30" s="32">
        <v>0.12740053006979801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2014-08-22T23:29:41Z</dcterms:modified>
</cp:coreProperties>
</file>