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<sst xmlns="http://schemas.openxmlformats.org/spreadsheetml/2006/main" count="116" uniqueCount="73">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</sst>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19679784.733899999</v>
      </c>
      <c r="F3" s="25">
        <f>RA!I7</f>
        <v>1758559.2812999999</v>
      </c>
      <c r="G3" s="16">
        <f>E3-F3</f>
        <v>17921225.452599999</v>
      </c>
      <c r="H3" s="27">
        <f>RA!J7</f>
        <v>8.9358664491423099</v>
      </c>
      <c r="I3" s="20">
        <f>SUM(I4:I40)</f>
        <v>19679789.854228053</v>
      </c>
      <c r="J3" s="21">
        <f>SUM(J4:J40)</f>
        <v>17921225.239496063</v>
      </c>
      <c r="K3" s="22">
        <f>E3-I3</f>
        <v>-5.1203280538320541</v>
      </c>
      <c r="L3" s="22">
        <f>G3-J3</f>
        <v>0.21310393512248993</v>
      </c>
    </row>
    <row r="4" spans="1:13" x14ac:dyDescent="0.15">
      <c r="A4" s="41">
        <f>RA!A8</f>
        <v>41874</v>
      </c>
      <c r="B4" s="12">
        <v>12</v>
      </c>
      <c r="C4" s="38" t="s">
        <v>6</v>
      </c>
      <c r="D4" s="38"/>
      <c r="E4" s="15">
        <f>VLOOKUP(C4,RA!B8:D39,3,0)</f>
        <v>736756.26450000005</v>
      </c>
      <c r="F4" s="25">
        <f>VLOOKUP(C4,RA!B8:I43,8,0)</f>
        <v>158430.90040000001</v>
      </c>
      <c r="G4" s="16">
        <f t="shared" ref="G4:G40" si="0">E4-F4</f>
        <v>578325.36410000001</v>
      </c>
      <c r="H4" s="27">
        <f>RA!J8</f>
        <v>21.503841641240601</v>
      </c>
      <c r="I4" s="20">
        <f>VLOOKUP(B4,RMS!B:D,3,FALSE)</f>
        <v>736756.95402478601</v>
      </c>
      <c r="J4" s="21">
        <f>VLOOKUP(B4,RMS!B:E,4,FALSE)</f>
        <v>578325.37148803403</v>
      </c>
      <c r="K4" s="22">
        <f t="shared" ref="K4:K40" si="1">E4-I4</f>
        <v>-0.68952478596474975</v>
      </c>
      <c r="L4" s="22">
        <f t="shared" ref="L4:L40" si="2">G4-J4</f>
        <v>-7.388034020550549E-3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229112.63250000001</v>
      </c>
      <c r="F5" s="25">
        <f>VLOOKUP(C5,RA!B9:I44,8,0)</f>
        <v>29259.518800000002</v>
      </c>
      <c r="G5" s="16">
        <f t="shared" si="0"/>
        <v>199853.11370000002</v>
      </c>
      <c r="H5" s="27">
        <f>RA!J9</f>
        <v>12.770801190981899</v>
      </c>
      <c r="I5" s="20">
        <f>VLOOKUP(B5,RMS!B:D,3,FALSE)</f>
        <v>229112.758795976</v>
      </c>
      <c r="J5" s="21">
        <f>VLOOKUP(B5,RMS!B:E,4,FALSE)</f>
        <v>199853.09917182499</v>
      </c>
      <c r="K5" s="22">
        <f t="shared" si="1"/>
        <v>-0.12629597599152476</v>
      </c>
      <c r="L5" s="22">
        <f t="shared" si="2"/>
        <v>1.4528175030136481E-2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181633.18350000001</v>
      </c>
      <c r="F6" s="25">
        <f>VLOOKUP(C6,RA!B10:I45,8,0)</f>
        <v>40070.625500000002</v>
      </c>
      <c r="G6" s="16">
        <f t="shared" si="0"/>
        <v>141562.55800000002</v>
      </c>
      <c r="H6" s="27">
        <f>RA!J10</f>
        <v>22.0612911847135</v>
      </c>
      <c r="I6" s="20">
        <f>VLOOKUP(B6,RMS!B:D,3,FALSE)</f>
        <v>181635.41203760699</v>
      </c>
      <c r="J6" s="21">
        <f>VLOOKUP(B6,RMS!B:E,4,FALSE)</f>
        <v>141562.55805640999</v>
      </c>
      <c r="K6" s="22">
        <f t="shared" si="1"/>
        <v>-2.2285376069776248</v>
      </c>
      <c r="L6" s="22">
        <f t="shared" si="2"/>
        <v>-5.640997551381588E-5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54713.428699999997</v>
      </c>
      <c r="F7" s="25">
        <f>VLOOKUP(C7,RA!B11:I46,8,0)</f>
        <v>10712.569</v>
      </c>
      <c r="G7" s="16">
        <f t="shared" si="0"/>
        <v>44000.859700000001</v>
      </c>
      <c r="H7" s="27">
        <f>RA!J11</f>
        <v>19.5794145140094</v>
      </c>
      <c r="I7" s="20">
        <f>VLOOKUP(B7,RMS!B:D,3,FALSE)</f>
        <v>54713.4657017094</v>
      </c>
      <c r="J7" s="21">
        <f>VLOOKUP(B7,RMS!B:E,4,FALSE)</f>
        <v>44000.859715384599</v>
      </c>
      <c r="K7" s="22">
        <f t="shared" si="1"/>
        <v>-3.7001709402829874E-2</v>
      </c>
      <c r="L7" s="22">
        <f t="shared" si="2"/>
        <v>-1.5384597645606846E-5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328267.17849999998</v>
      </c>
      <c r="F8" s="25">
        <f>VLOOKUP(C8,RA!B12:I47,8,0)</f>
        <v>-14656.977500000001</v>
      </c>
      <c r="G8" s="16">
        <f t="shared" si="0"/>
        <v>342924.15599999996</v>
      </c>
      <c r="H8" s="27">
        <f>RA!J12</f>
        <v>-4.4649536901539504</v>
      </c>
      <c r="I8" s="20">
        <f>VLOOKUP(B8,RMS!B:D,3,FALSE)</f>
        <v>328267.18106410297</v>
      </c>
      <c r="J8" s="21">
        <f>VLOOKUP(B8,RMS!B:E,4,FALSE)</f>
        <v>342924.15671794902</v>
      </c>
      <c r="K8" s="22">
        <f t="shared" si="1"/>
        <v>-2.5641029933467507E-3</v>
      </c>
      <c r="L8" s="22">
        <f t="shared" si="2"/>
        <v>-7.1794906398281455E-4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324004.80239999999</v>
      </c>
      <c r="F9" s="25">
        <f>VLOOKUP(C9,RA!B13:I48,8,0)</f>
        <v>53903.807099999998</v>
      </c>
      <c r="G9" s="16">
        <f t="shared" si="0"/>
        <v>270100.99530000001</v>
      </c>
      <c r="H9" s="27">
        <f>RA!J13</f>
        <v>16.636730906677499</v>
      </c>
      <c r="I9" s="20">
        <f>VLOOKUP(B9,RMS!B:D,3,FALSE)</f>
        <v>324005.052516239</v>
      </c>
      <c r="J9" s="21">
        <f>VLOOKUP(B9,RMS!B:E,4,FALSE)</f>
        <v>270100.99398290599</v>
      </c>
      <c r="K9" s="22">
        <f t="shared" si="1"/>
        <v>-0.25011623901082203</v>
      </c>
      <c r="L9" s="22">
        <f t="shared" si="2"/>
        <v>1.3170940219424665E-3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155904.65349999999</v>
      </c>
      <c r="F10" s="25">
        <f>VLOOKUP(C10,RA!B14:I49,8,0)</f>
        <v>-24276.547399999999</v>
      </c>
      <c r="G10" s="16">
        <f t="shared" si="0"/>
        <v>180181.2009</v>
      </c>
      <c r="H10" s="27">
        <f>RA!J14</f>
        <v>-15.5714065327755</v>
      </c>
      <c r="I10" s="20">
        <f>VLOOKUP(B10,RMS!B:D,3,FALSE)</f>
        <v>155904.667278632</v>
      </c>
      <c r="J10" s="21">
        <f>VLOOKUP(B10,RMS!B:E,4,FALSE)</f>
        <v>180181.197605983</v>
      </c>
      <c r="K10" s="22">
        <f t="shared" si="1"/>
        <v>-1.3778632011963055E-2</v>
      </c>
      <c r="L10" s="22">
        <f t="shared" si="2"/>
        <v>3.294016991276294E-3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112911.8792</v>
      </c>
      <c r="F11" s="25">
        <f>VLOOKUP(C11,RA!B15:I50,8,0)</f>
        <v>15865.843699999999</v>
      </c>
      <c r="G11" s="16">
        <f t="shared" si="0"/>
        <v>97046.035499999998</v>
      </c>
      <c r="H11" s="27">
        <f>RA!J15</f>
        <v>14.0515274499125</v>
      </c>
      <c r="I11" s="20">
        <f>VLOOKUP(B11,RMS!B:D,3,FALSE)</f>
        <v>112911.91774615399</v>
      </c>
      <c r="J11" s="21">
        <f>VLOOKUP(B11,RMS!B:E,4,FALSE)</f>
        <v>97046.036104273502</v>
      </c>
      <c r="K11" s="22">
        <f t="shared" si="1"/>
        <v>-3.8546153999050148E-2</v>
      </c>
      <c r="L11" s="22">
        <f t="shared" si="2"/>
        <v>-6.042735039955005E-4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1056608.0778999999</v>
      </c>
      <c r="F12" s="25">
        <f>VLOOKUP(C12,RA!B16:I51,8,0)</f>
        <v>30794.940900000001</v>
      </c>
      <c r="G12" s="16">
        <f t="shared" si="0"/>
        <v>1025813.1369999999</v>
      </c>
      <c r="H12" s="27">
        <f>RA!J16</f>
        <v>2.9145093194067502</v>
      </c>
      <c r="I12" s="20">
        <f>VLOOKUP(B12,RMS!B:D,3,FALSE)</f>
        <v>1056607.7848</v>
      </c>
      <c r="J12" s="21">
        <f>VLOOKUP(B12,RMS!B:E,4,FALSE)</f>
        <v>1025813.137</v>
      </c>
      <c r="K12" s="22">
        <f t="shared" si="1"/>
        <v>0.2930999998934567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1211795.5134999999</v>
      </c>
      <c r="F13" s="25">
        <f>VLOOKUP(C13,RA!B17:I52,8,0)</f>
        <v>36823.186900000001</v>
      </c>
      <c r="G13" s="16">
        <f t="shared" si="0"/>
        <v>1174972.3265999998</v>
      </c>
      <c r="H13" s="27">
        <f>RA!J17</f>
        <v>3.03872942998811</v>
      </c>
      <c r="I13" s="20">
        <f>VLOOKUP(B13,RMS!B:D,3,FALSE)</f>
        <v>1211795.5887</v>
      </c>
      <c r="J13" s="21">
        <f>VLOOKUP(B13,RMS!B:E,4,FALSE)</f>
        <v>1174972.3213812001</v>
      </c>
      <c r="K13" s="22">
        <f t="shared" si="1"/>
        <v>-7.5200000079348683E-2</v>
      </c>
      <c r="L13" s="22">
        <f t="shared" si="2"/>
        <v>5.2187996916472912E-3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1815989.8095</v>
      </c>
      <c r="F14" s="25">
        <f>VLOOKUP(C14,RA!B18:I53,8,0)</f>
        <v>275657.6251</v>
      </c>
      <c r="G14" s="16">
        <f t="shared" si="0"/>
        <v>1540332.1843999999</v>
      </c>
      <c r="H14" s="27">
        <f>RA!J18</f>
        <v>15.179469821799101</v>
      </c>
      <c r="I14" s="20">
        <f>VLOOKUP(B14,RMS!B:D,3,FALSE)</f>
        <v>1815990.1170846201</v>
      </c>
      <c r="J14" s="21">
        <f>VLOOKUP(B14,RMS!B:E,4,FALSE)</f>
        <v>1540332.1380341901</v>
      </c>
      <c r="K14" s="22">
        <f t="shared" si="1"/>
        <v>-0.30758462008088827</v>
      </c>
      <c r="L14" s="22">
        <f t="shared" si="2"/>
        <v>4.6365809859707952E-2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486911.02990000002</v>
      </c>
      <c r="F15" s="25">
        <f>VLOOKUP(C15,RA!B19:I54,8,0)</f>
        <v>45640.509899999997</v>
      </c>
      <c r="G15" s="16">
        <f t="shared" si="0"/>
        <v>441270.52</v>
      </c>
      <c r="H15" s="27">
        <f>RA!J19</f>
        <v>9.3734803890915099</v>
      </c>
      <c r="I15" s="20">
        <f>VLOOKUP(B15,RMS!B:D,3,FALSE)</f>
        <v>486911.043388889</v>
      </c>
      <c r="J15" s="21">
        <f>VLOOKUP(B15,RMS!B:E,4,FALSE)</f>
        <v>441270.51931794902</v>
      </c>
      <c r="K15" s="22">
        <f t="shared" si="1"/>
        <v>-1.3488888973370194E-2</v>
      </c>
      <c r="L15" s="22">
        <f t="shared" si="2"/>
        <v>6.8205100251361728E-4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1177963.9735000001</v>
      </c>
      <c r="F16" s="25">
        <f>VLOOKUP(C16,RA!B20:I55,8,0)</f>
        <v>72581.328599999993</v>
      </c>
      <c r="G16" s="16">
        <f t="shared" si="0"/>
        <v>1105382.6449000002</v>
      </c>
      <c r="H16" s="27">
        <f>RA!J20</f>
        <v>6.1615915454820103</v>
      </c>
      <c r="I16" s="20">
        <f>VLOOKUP(B16,RMS!B:D,3,FALSE)</f>
        <v>1177963.9494</v>
      </c>
      <c r="J16" s="21">
        <f>VLOOKUP(B16,RMS!B:E,4,FALSE)</f>
        <v>1105382.6449</v>
      </c>
      <c r="K16" s="22">
        <f t="shared" si="1"/>
        <v>2.4100000038743019E-2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417429.0588</v>
      </c>
      <c r="F17" s="25">
        <f>VLOOKUP(C17,RA!B21:I56,8,0)</f>
        <v>30322.2045</v>
      </c>
      <c r="G17" s="16">
        <f t="shared" si="0"/>
        <v>387106.85430000001</v>
      </c>
      <c r="H17" s="27">
        <f>RA!J21</f>
        <v>7.2640377713924504</v>
      </c>
      <c r="I17" s="20">
        <f>VLOOKUP(B17,RMS!B:D,3,FALSE)</f>
        <v>417428.90422949899</v>
      </c>
      <c r="J17" s="21">
        <f>VLOOKUP(B17,RMS!B:E,4,FALSE)</f>
        <v>387106.85422212398</v>
      </c>
      <c r="K17" s="22">
        <f t="shared" si="1"/>
        <v>0.15457050100667402</v>
      </c>
      <c r="L17" s="22">
        <f t="shared" si="2"/>
        <v>7.7876029536128044E-5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1432410.8869</v>
      </c>
      <c r="F18" s="25">
        <f>VLOOKUP(C18,RA!B22:I57,8,0)</f>
        <v>145854.8645</v>
      </c>
      <c r="G18" s="16">
        <f t="shared" si="0"/>
        <v>1286556.0224000001</v>
      </c>
      <c r="H18" s="27">
        <f>RA!J22</f>
        <v>10.1824738860828</v>
      </c>
      <c r="I18" s="20">
        <f>VLOOKUP(B18,RMS!B:D,3,FALSE)</f>
        <v>1432411.5384333299</v>
      </c>
      <c r="J18" s="21">
        <f>VLOOKUP(B18,RMS!B:E,4,FALSE)</f>
        <v>1286556.0208999999</v>
      </c>
      <c r="K18" s="22">
        <f t="shared" si="1"/>
        <v>-0.65153332985937595</v>
      </c>
      <c r="L18" s="22">
        <f t="shared" si="2"/>
        <v>1.5000002458691597E-3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3162227.1867</v>
      </c>
      <c r="F19" s="25">
        <f>VLOOKUP(C19,RA!B23:I58,8,0)</f>
        <v>169050.9841</v>
      </c>
      <c r="G19" s="16">
        <f t="shared" si="0"/>
        <v>2993176.2026</v>
      </c>
      <c r="H19" s="27">
        <f>RA!J23</f>
        <v>5.3459468317460201</v>
      </c>
      <c r="I19" s="20">
        <f>VLOOKUP(B19,RMS!B:D,3,FALSE)</f>
        <v>3162228.51552564</v>
      </c>
      <c r="J19" s="21">
        <f>VLOOKUP(B19,RMS!B:E,4,FALSE)</f>
        <v>2993176.2477658102</v>
      </c>
      <c r="K19" s="22">
        <f t="shared" si="1"/>
        <v>-1.32882564002648</v>
      </c>
      <c r="L19" s="22">
        <f t="shared" si="2"/>
        <v>-4.5165810268372297E-2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304410.86410000001</v>
      </c>
      <c r="F20" s="25">
        <f>VLOOKUP(C20,RA!B24:I59,8,0)</f>
        <v>57050.130400000002</v>
      </c>
      <c r="G20" s="16">
        <f t="shared" si="0"/>
        <v>247360.73370000001</v>
      </c>
      <c r="H20" s="27">
        <f>RA!J24</f>
        <v>18.741161084598801</v>
      </c>
      <c r="I20" s="20">
        <f>VLOOKUP(B20,RMS!B:D,3,FALSE)</f>
        <v>304410.86508261901</v>
      </c>
      <c r="J20" s="21">
        <f>VLOOKUP(B20,RMS!B:E,4,FALSE)</f>
        <v>247360.72523856899</v>
      </c>
      <c r="K20" s="22">
        <f t="shared" si="1"/>
        <v>-9.8261900711804628E-4</v>
      </c>
      <c r="L20" s="22">
        <f t="shared" si="2"/>
        <v>8.4614310180768371E-3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334265.04629999999</v>
      </c>
      <c r="F21" s="25">
        <f>VLOOKUP(C21,RA!B25:I60,8,0)</f>
        <v>25679.892199999998</v>
      </c>
      <c r="G21" s="16">
        <f t="shared" si="0"/>
        <v>308585.15409999999</v>
      </c>
      <c r="H21" s="27">
        <f>RA!J25</f>
        <v>7.6824940221097799</v>
      </c>
      <c r="I21" s="20">
        <f>VLOOKUP(B21,RMS!B:D,3,FALSE)</f>
        <v>334265.04793679802</v>
      </c>
      <c r="J21" s="21">
        <f>VLOOKUP(B21,RMS!B:E,4,FALSE)</f>
        <v>308585.14499184402</v>
      </c>
      <c r="K21" s="22">
        <f t="shared" si="1"/>
        <v>-1.6367980279028416E-3</v>
      </c>
      <c r="L21" s="22">
        <f t="shared" si="2"/>
        <v>9.1081559658050537E-3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517173.538</v>
      </c>
      <c r="F22" s="25">
        <f>VLOOKUP(C22,RA!B26:I61,8,0)</f>
        <v>104670.7349</v>
      </c>
      <c r="G22" s="16">
        <f t="shared" si="0"/>
        <v>412502.80310000002</v>
      </c>
      <c r="H22" s="27">
        <f>RA!J26</f>
        <v>20.238996624765399</v>
      </c>
      <c r="I22" s="20">
        <f>VLOOKUP(B22,RMS!B:D,3,FALSE)</f>
        <v>517173.57713604899</v>
      </c>
      <c r="J22" s="21">
        <f>VLOOKUP(B22,RMS!B:E,4,FALSE)</f>
        <v>412502.81833712501</v>
      </c>
      <c r="K22" s="22">
        <f t="shared" si="1"/>
        <v>-3.9136048988439143E-2</v>
      </c>
      <c r="L22" s="22">
        <f t="shared" si="2"/>
        <v>-1.523712498601526E-2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320130.70480000001</v>
      </c>
      <c r="F23" s="25">
        <f>VLOOKUP(C23,RA!B27:I62,8,0)</f>
        <v>105361.44190000001</v>
      </c>
      <c r="G23" s="16">
        <f t="shared" si="0"/>
        <v>214769.2629</v>
      </c>
      <c r="H23" s="27">
        <f>RA!J27</f>
        <v>32.912007601965001</v>
      </c>
      <c r="I23" s="20">
        <f>VLOOKUP(B23,RMS!B:D,3,FALSE)</f>
        <v>320130.64945309702</v>
      </c>
      <c r="J23" s="21">
        <f>VLOOKUP(B23,RMS!B:E,4,FALSE)</f>
        <v>214769.26733405</v>
      </c>
      <c r="K23" s="22">
        <f t="shared" si="1"/>
        <v>5.5346902983728796E-2</v>
      </c>
      <c r="L23" s="22">
        <f t="shared" si="2"/>
        <v>-4.4340500026009977E-3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1207001.5859000001</v>
      </c>
      <c r="F24" s="25">
        <f>VLOOKUP(C24,RA!B28:I63,8,0)</f>
        <v>2050.6992</v>
      </c>
      <c r="G24" s="16">
        <f t="shared" si="0"/>
        <v>1204950.8867000001</v>
      </c>
      <c r="H24" s="27">
        <f>RA!J28</f>
        <v>0.16990029043506999</v>
      </c>
      <c r="I24" s="20">
        <f>VLOOKUP(B24,RMS!B:D,3,FALSE)</f>
        <v>1207001.58596549</v>
      </c>
      <c r="J24" s="21">
        <f>VLOOKUP(B24,RMS!B:E,4,FALSE)</f>
        <v>1204950.86737965</v>
      </c>
      <c r="K24" s="22">
        <f t="shared" si="1"/>
        <v>-6.5489904955029488E-5</v>
      </c>
      <c r="L24" s="22">
        <f t="shared" si="2"/>
        <v>1.9320350140333176E-2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854317.8077</v>
      </c>
      <c r="F25" s="25">
        <f>VLOOKUP(C25,RA!B29:I64,8,0)</f>
        <v>126553.22719999999</v>
      </c>
      <c r="G25" s="16">
        <f t="shared" si="0"/>
        <v>727764.58050000004</v>
      </c>
      <c r="H25" s="27">
        <f>RA!J29</f>
        <v>14.8133664146259</v>
      </c>
      <c r="I25" s="20">
        <f>VLOOKUP(B25,RMS!B:D,3,FALSE)</f>
        <v>854317.80569645995</v>
      </c>
      <c r="J25" s="21">
        <f>VLOOKUP(B25,RMS!B:E,4,FALSE)</f>
        <v>727764.55811887502</v>
      </c>
      <c r="K25" s="22">
        <f t="shared" si="1"/>
        <v>2.003540052101016E-3</v>
      </c>
      <c r="L25" s="22">
        <f t="shared" si="2"/>
        <v>2.2381125018000603E-2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1131717.6063000001</v>
      </c>
      <c r="F26" s="25">
        <f>VLOOKUP(C26,RA!B30:I65,8,0)</f>
        <v>144766.16639999999</v>
      </c>
      <c r="G26" s="16">
        <f t="shared" si="0"/>
        <v>986951.43990000011</v>
      </c>
      <c r="H26" s="27">
        <f>RA!J30</f>
        <v>12.7917216798715</v>
      </c>
      <c r="I26" s="20">
        <f>VLOOKUP(B26,RMS!B:D,3,FALSE)</f>
        <v>1131717.5637513299</v>
      </c>
      <c r="J26" s="21">
        <f>VLOOKUP(B26,RMS!B:E,4,FALSE)</f>
        <v>986951.41138260497</v>
      </c>
      <c r="K26" s="22">
        <f t="shared" si="1"/>
        <v>4.2548670200631022E-2</v>
      </c>
      <c r="L26" s="22">
        <f t="shared" si="2"/>
        <v>2.8517395141534507E-2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956863.62600000005</v>
      </c>
      <c r="F27" s="25">
        <f>VLOOKUP(C27,RA!B31:I66,8,0)</f>
        <v>13638.7808</v>
      </c>
      <c r="G27" s="16">
        <f t="shared" si="0"/>
        <v>943224.8452000001</v>
      </c>
      <c r="H27" s="27">
        <f>RA!J31</f>
        <v>1.4253630746749699</v>
      </c>
      <c r="I27" s="20">
        <f>VLOOKUP(B27,RMS!B:D,3,FALSE)</f>
        <v>956863.57825929194</v>
      </c>
      <c r="J27" s="21">
        <f>VLOOKUP(B27,RMS!B:E,4,FALSE)</f>
        <v>943224.710343363</v>
      </c>
      <c r="K27" s="22">
        <f t="shared" si="1"/>
        <v>4.7740708105266094E-2</v>
      </c>
      <c r="L27" s="22">
        <f t="shared" si="2"/>
        <v>0.13485663710162044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132996.8634</v>
      </c>
      <c r="F28" s="25">
        <f>VLOOKUP(C28,RA!B32:I67,8,0)</f>
        <v>36163.602299999999</v>
      </c>
      <c r="G28" s="16">
        <f t="shared" si="0"/>
        <v>96833.261100000003</v>
      </c>
      <c r="H28" s="27">
        <f>RA!J32</f>
        <v>27.191319686416001</v>
      </c>
      <c r="I28" s="20">
        <f>VLOOKUP(B28,RMS!B:D,3,FALSE)</f>
        <v>132996.80686657599</v>
      </c>
      <c r="J28" s="21">
        <f>VLOOKUP(B28,RMS!B:E,4,FALSE)</f>
        <v>96833.256475968097</v>
      </c>
      <c r="K28" s="22">
        <f t="shared" si="1"/>
        <v>5.6533424009103328E-2</v>
      </c>
      <c r="L28" s="22">
        <f t="shared" si="2"/>
        <v>4.6240319061325863E-3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193861.43549999999</v>
      </c>
      <c r="F31" s="25">
        <f>VLOOKUP(C31,RA!B35:I70,8,0)</f>
        <v>13886.6271</v>
      </c>
      <c r="G31" s="16">
        <f t="shared" si="0"/>
        <v>179974.80839999998</v>
      </c>
      <c r="H31" s="27">
        <f>RA!J35</f>
        <v>7.16317150143046</v>
      </c>
      <c r="I31" s="20">
        <f>VLOOKUP(B31,RMS!B:D,3,FALSE)</f>
        <v>193861.4351</v>
      </c>
      <c r="J31" s="21">
        <f>VLOOKUP(B31,RMS!B:E,4,FALSE)</f>
        <v>179974.82459999999</v>
      </c>
      <c r="K31" s="22">
        <f t="shared" si="1"/>
        <v>3.9999998989515007E-4</v>
      </c>
      <c r="L31" s="22">
        <f t="shared" si="2"/>
        <v>-1.6200000012759119E-2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239597.86350000001</v>
      </c>
      <c r="F35" s="25">
        <f>VLOOKUP(C35,RA!B8:I74,8,0)</f>
        <v>13625.6409</v>
      </c>
      <c r="G35" s="16">
        <f t="shared" si="0"/>
        <v>225972.22260000001</v>
      </c>
      <c r="H35" s="27">
        <f>RA!J39</f>
        <v>5.6868791319585403</v>
      </c>
      <c r="I35" s="20">
        <f>VLOOKUP(B35,RMS!B:D,3,FALSE)</f>
        <v>239597.86324786299</v>
      </c>
      <c r="J35" s="21">
        <f>VLOOKUP(B35,RMS!B:E,4,FALSE)</f>
        <v>225972.224358974</v>
      </c>
      <c r="K35" s="22">
        <f t="shared" si="1"/>
        <v>2.5213701883330941E-4</v>
      </c>
      <c r="L35" s="22">
        <f t="shared" si="2"/>
        <v>-1.7589739873073995E-3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567735.65520000004</v>
      </c>
      <c r="F36" s="25">
        <f>VLOOKUP(C36,RA!B8:I75,8,0)</f>
        <v>34412.955600000001</v>
      </c>
      <c r="G36" s="16">
        <f t="shared" si="0"/>
        <v>533322.69960000005</v>
      </c>
      <c r="H36" s="27">
        <f>RA!J40</f>
        <v>6.0614399121853904</v>
      </c>
      <c r="I36" s="20">
        <f>VLOOKUP(B36,RMS!B:D,3,FALSE)</f>
        <v>567735.64713675203</v>
      </c>
      <c r="J36" s="21">
        <f>VLOOKUP(B36,RMS!B:E,4,FALSE)</f>
        <v>533322.69473589701</v>
      </c>
      <c r="K36" s="22">
        <f t="shared" si="1"/>
        <v>8.0632480094209313E-3</v>
      </c>
      <c r="L36" s="22">
        <f t="shared" si="2"/>
        <v>4.8641030443832278E-3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35072.577700000002</v>
      </c>
      <c r="F40" s="25">
        <f>VLOOKUP(C40,RA!B8:I78,8,0)</f>
        <v>4663.9983000000002</v>
      </c>
      <c r="G40" s="16">
        <f t="shared" si="0"/>
        <v>30408.579400000002</v>
      </c>
      <c r="H40" s="27">
        <f>RA!J43</f>
        <v>0</v>
      </c>
      <c r="I40" s="20">
        <f>VLOOKUP(B40,RMS!B:D,3,FALSE)</f>
        <v>35072.577868542503</v>
      </c>
      <c r="J40" s="21">
        <f>VLOOKUP(B40,RMS!B:E,4,FALSE)</f>
        <v>30408.579835110799</v>
      </c>
      <c r="K40" s="22">
        <f t="shared" si="1"/>
        <v>-1.685425013420172E-4</v>
      </c>
      <c r="L40" s="22">
        <f t="shared" si="2"/>
        <v>-4.351107963884715E-4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19679784.733899999</v>
      </c>
      <c r="E7" s="65">
        <v>29143440</v>
      </c>
      <c r="F7" s="66">
        <v>67.527322560068399</v>
      </c>
      <c r="G7" s="65">
        <v>16370755.301899999</v>
      </c>
      <c r="H7" s="66">
        <v>20.213052916476901</v>
      </c>
      <c r="I7" s="65">
        <v>1758559.2812999999</v>
      </c>
      <c r="J7" s="66">
        <v>8.9358664491423099</v>
      </c>
      <c r="K7" s="65">
        <v>1700209.2672999999</v>
      </c>
      <c r="L7" s="66">
        <v>10.385649506975801</v>
      </c>
      <c r="M7" s="66">
        <v>3.4319312994136E-2</v>
      </c>
      <c r="N7" s="65">
        <v>401761934.0327</v>
      </c>
      <c r="O7" s="65">
        <v>4617281098.6086998</v>
      </c>
      <c r="P7" s="65">
        <v>1099057</v>
      </c>
      <c r="Q7" s="65">
        <v>1026875</v>
      </c>
      <c r="R7" s="66">
        <v>7.0292878880097396</v>
      </c>
      <c r="S7" s="65">
        <v>17.906063774581298</v>
      </c>
      <c r="T7" s="65">
        <v>17.652077920097401</v>
      </c>
      <c r="U7" s="67">
        <v>1.418434881509</v>
      </c>
      <c r="V7" s="55"/>
      <c r="W7" s="55"/>
    </row>
    <row r="8" spans="1:23" ht="14.25" thickBot="1" x14ac:dyDescent="0.2">
      <c r="A8" s="52">
        <v>41874</v>
      </c>
      <c r="B8" s="42" t="s">
        <v>6</v>
      </c>
      <c r="C8" s="43"/>
      <c r="D8" s="68">
        <v>736756.26450000005</v>
      </c>
      <c r="E8" s="68">
        <v>978370</v>
      </c>
      <c r="F8" s="69">
        <v>75.304461962243295</v>
      </c>
      <c r="G8" s="68">
        <v>548755.06030000001</v>
      </c>
      <c r="H8" s="69">
        <v>34.259584612708899</v>
      </c>
      <c r="I8" s="68">
        <v>158430.90040000001</v>
      </c>
      <c r="J8" s="69">
        <v>21.503841641240601</v>
      </c>
      <c r="K8" s="68">
        <v>109752.8177</v>
      </c>
      <c r="L8" s="69">
        <v>20.000329042979399</v>
      </c>
      <c r="M8" s="69">
        <v>0.44352467408224</v>
      </c>
      <c r="N8" s="68">
        <v>13981558.3212</v>
      </c>
      <c r="O8" s="68">
        <v>174556675.86489999</v>
      </c>
      <c r="P8" s="68">
        <v>29964</v>
      </c>
      <c r="Q8" s="68">
        <v>27004</v>
      </c>
      <c r="R8" s="69">
        <v>10.961339060879901</v>
      </c>
      <c r="S8" s="68">
        <v>24.588047807368799</v>
      </c>
      <c r="T8" s="68">
        <v>22.880794400829501</v>
      </c>
      <c r="U8" s="70">
        <v>6.9434280424153298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229112.63250000001</v>
      </c>
      <c r="E9" s="68">
        <v>296372</v>
      </c>
      <c r="F9" s="69">
        <v>77.305761846598202</v>
      </c>
      <c r="G9" s="68">
        <v>155770.74479999999</v>
      </c>
      <c r="H9" s="69">
        <v>47.083223357612198</v>
      </c>
      <c r="I9" s="68">
        <v>29259.518800000002</v>
      </c>
      <c r="J9" s="69">
        <v>12.770801190981899</v>
      </c>
      <c r="K9" s="68">
        <v>23459.339899999999</v>
      </c>
      <c r="L9" s="69">
        <v>15.060170592443599</v>
      </c>
      <c r="M9" s="69">
        <v>0.24724390902405599</v>
      </c>
      <c r="N9" s="68">
        <v>3010916.5658999998</v>
      </c>
      <c r="O9" s="68">
        <v>30145748.029800002</v>
      </c>
      <c r="P9" s="68">
        <v>10017</v>
      </c>
      <c r="Q9" s="68">
        <v>9236</v>
      </c>
      <c r="R9" s="69">
        <v>8.4560415764400201</v>
      </c>
      <c r="S9" s="68">
        <v>22.872380203653801</v>
      </c>
      <c r="T9" s="68">
        <v>17.300352468601101</v>
      </c>
      <c r="U9" s="70">
        <v>24.361381218044599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181633.18350000001</v>
      </c>
      <c r="E10" s="68">
        <v>264162</v>
      </c>
      <c r="F10" s="69">
        <v>68.758255729438801</v>
      </c>
      <c r="G10" s="68">
        <v>146777.71840000001</v>
      </c>
      <c r="H10" s="69">
        <v>23.747109220632201</v>
      </c>
      <c r="I10" s="68">
        <v>40070.625500000002</v>
      </c>
      <c r="J10" s="69">
        <v>22.0612911847135</v>
      </c>
      <c r="K10" s="68">
        <v>33936.712299999999</v>
      </c>
      <c r="L10" s="69">
        <v>23.1211608069253</v>
      </c>
      <c r="M10" s="69">
        <v>0.18074565225341499</v>
      </c>
      <c r="N10" s="68">
        <v>3789424.3372</v>
      </c>
      <c r="O10" s="68">
        <v>45057585.328900002</v>
      </c>
      <c r="P10" s="68">
        <v>100901</v>
      </c>
      <c r="Q10" s="68">
        <v>93327</v>
      </c>
      <c r="R10" s="69">
        <v>8.1155506980830694</v>
      </c>
      <c r="S10" s="68">
        <v>1.8001128185052699</v>
      </c>
      <c r="T10" s="68">
        <v>1.88816252745722</v>
      </c>
      <c r="U10" s="70">
        <v>-4.8913439228250803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54713.428699999997</v>
      </c>
      <c r="E11" s="68">
        <v>66946</v>
      </c>
      <c r="F11" s="69">
        <v>81.727703970364203</v>
      </c>
      <c r="G11" s="68">
        <v>41042.786699999997</v>
      </c>
      <c r="H11" s="69">
        <v>33.308269489410698</v>
      </c>
      <c r="I11" s="68">
        <v>10712.569</v>
      </c>
      <c r="J11" s="69">
        <v>19.5794145140094</v>
      </c>
      <c r="K11" s="68">
        <v>9094.9372999999996</v>
      </c>
      <c r="L11" s="69">
        <v>22.1596485796126</v>
      </c>
      <c r="M11" s="69">
        <v>0.17786067640070499</v>
      </c>
      <c r="N11" s="68">
        <v>1200936.091</v>
      </c>
      <c r="O11" s="68">
        <v>18298042.777199998</v>
      </c>
      <c r="P11" s="68">
        <v>2908</v>
      </c>
      <c r="Q11" s="68">
        <v>2560</v>
      </c>
      <c r="R11" s="69">
        <v>13.59375</v>
      </c>
      <c r="S11" s="68">
        <v>18.8147966643741</v>
      </c>
      <c r="T11" s="68">
        <v>17.532221054687501</v>
      </c>
      <c r="U11" s="70">
        <v>6.8168454465160302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328267.17849999998</v>
      </c>
      <c r="E12" s="68">
        <v>256650</v>
      </c>
      <c r="F12" s="69">
        <v>127.904608805767</v>
      </c>
      <c r="G12" s="68">
        <v>138540.7072</v>
      </c>
      <c r="H12" s="69">
        <v>136.94637131172399</v>
      </c>
      <c r="I12" s="68">
        <v>-14656.977500000001</v>
      </c>
      <c r="J12" s="69">
        <v>-4.4649536901539504</v>
      </c>
      <c r="K12" s="68">
        <v>8614.5748000000003</v>
      </c>
      <c r="L12" s="69">
        <v>6.2180820165468296</v>
      </c>
      <c r="M12" s="69">
        <v>-2.70141624401474</v>
      </c>
      <c r="N12" s="68">
        <v>3825457.9711000002</v>
      </c>
      <c r="O12" s="68">
        <v>54577395.848099999</v>
      </c>
      <c r="P12" s="68">
        <v>3140</v>
      </c>
      <c r="Q12" s="68">
        <v>1732</v>
      </c>
      <c r="R12" s="69">
        <v>81.293302540415695</v>
      </c>
      <c r="S12" s="68">
        <v>104.543687420382</v>
      </c>
      <c r="T12" s="68">
        <v>81.686284642032405</v>
      </c>
      <c r="U12" s="70">
        <v>21.863972222863701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324004.80239999999</v>
      </c>
      <c r="E13" s="68">
        <v>455403</v>
      </c>
      <c r="F13" s="69">
        <v>71.146830916792396</v>
      </c>
      <c r="G13" s="68">
        <v>289470.33319999999</v>
      </c>
      <c r="H13" s="69">
        <v>11.930227466916101</v>
      </c>
      <c r="I13" s="68">
        <v>53903.807099999998</v>
      </c>
      <c r="J13" s="69">
        <v>16.636730906677499</v>
      </c>
      <c r="K13" s="68">
        <v>64552.291899999997</v>
      </c>
      <c r="L13" s="69">
        <v>22.300140807659101</v>
      </c>
      <c r="M13" s="69">
        <v>-0.16495905081876699</v>
      </c>
      <c r="N13" s="68">
        <v>6643399.6048999997</v>
      </c>
      <c r="O13" s="68">
        <v>87300534.987200007</v>
      </c>
      <c r="P13" s="68">
        <v>13597</v>
      </c>
      <c r="Q13" s="68">
        <v>13058</v>
      </c>
      <c r="R13" s="69">
        <v>4.1277377852657402</v>
      </c>
      <c r="S13" s="68">
        <v>23.8291389571229</v>
      </c>
      <c r="T13" s="68">
        <v>24.514088842089102</v>
      </c>
      <c r="U13" s="70">
        <v>-2.8744214644042199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155904.65349999999</v>
      </c>
      <c r="E14" s="68">
        <v>202942</v>
      </c>
      <c r="F14" s="69">
        <v>76.822271141508395</v>
      </c>
      <c r="G14" s="68">
        <v>170891.59729999999</v>
      </c>
      <c r="H14" s="69">
        <v>-8.7698541278717208</v>
      </c>
      <c r="I14" s="68">
        <v>-24276.547399999999</v>
      </c>
      <c r="J14" s="69">
        <v>-15.5714065327755</v>
      </c>
      <c r="K14" s="68">
        <v>22064.450799999999</v>
      </c>
      <c r="L14" s="69">
        <v>12.911372559334101</v>
      </c>
      <c r="M14" s="69">
        <v>-2.10025613689873</v>
      </c>
      <c r="N14" s="68">
        <v>3527245.7675999999</v>
      </c>
      <c r="O14" s="68">
        <v>41885030.787600003</v>
      </c>
      <c r="P14" s="68">
        <v>3256</v>
      </c>
      <c r="Q14" s="68">
        <v>3063</v>
      </c>
      <c r="R14" s="69">
        <v>6.3010120796604703</v>
      </c>
      <c r="S14" s="68">
        <v>47.882264588452102</v>
      </c>
      <c r="T14" s="68">
        <v>46.697244498857302</v>
      </c>
      <c r="U14" s="70">
        <v>2.4748622475983701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112911.8792</v>
      </c>
      <c r="E15" s="68">
        <v>137014</v>
      </c>
      <c r="F15" s="69">
        <v>82.409008714438002</v>
      </c>
      <c r="G15" s="68">
        <v>87601.270600000003</v>
      </c>
      <c r="H15" s="69">
        <v>28.892969732792899</v>
      </c>
      <c r="I15" s="68">
        <v>15865.843699999999</v>
      </c>
      <c r="J15" s="69">
        <v>14.0515274499125</v>
      </c>
      <c r="K15" s="68">
        <v>12166.9557</v>
      </c>
      <c r="L15" s="69">
        <v>13.8890173814442</v>
      </c>
      <c r="M15" s="69">
        <v>0.30401096964625302</v>
      </c>
      <c r="N15" s="68">
        <v>2698496.3201000001</v>
      </c>
      <c r="O15" s="68">
        <v>32702979.063299999</v>
      </c>
      <c r="P15" s="68">
        <v>4152</v>
      </c>
      <c r="Q15" s="68">
        <v>3789</v>
      </c>
      <c r="R15" s="69">
        <v>9.5803642121931905</v>
      </c>
      <c r="S15" s="68">
        <v>27.194575915221598</v>
      </c>
      <c r="T15" s="68">
        <v>26.848724782264402</v>
      </c>
      <c r="U15" s="70">
        <v>1.2717651271169499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1056608.0778999999</v>
      </c>
      <c r="E16" s="68">
        <v>1267402</v>
      </c>
      <c r="F16" s="69">
        <v>83.368029867397993</v>
      </c>
      <c r="G16" s="68">
        <v>682531.42509999999</v>
      </c>
      <c r="H16" s="69">
        <v>54.807242427730401</v>
      </c>
      <c r="I16" s="68">
        <v>30794.940900000001</v>
      </c>
      <c r="J16" s="69">
        <v>2.9145093194067502</v>
      </c>
      <c r="K16" s="68">
        <v>75931.123699999996</v>
      </c>
      <c r="L16" s="69">
        <v>11.124927132677501</v>
      </c>
      <c r="M16" s="69">
        <v>-0.59443585977116298</v>
      </c>
      <c r="N16" s="68">
        <v>21429487.274799999</v>
      </c>
      <c r="O16" s="68">
        <v>239506940.32260001</v>
      </c>
      <c r="P16" s="68">
        <v>63012</v>
      </c>
      <c r="Q16" s="68">
        <v>56382</v>
      </c>
      <c r="R16" s="69">
        <v>11.7590720442694</v>
      </c>
      <c r="S16" s="68">
        <v>16.768362818193399</v>
      </c>
      <c r="T16" s="68">
        <v>17.213897309425001</v>
      </c>
      <c r="U16" s="70">
        <v>-2.6569945799850898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1211795.5134999999</v>
      </c>
      <c r="E17" s="68">
        <v>879535</v>
      </c>
      <c r="F17" s="69">
        <v>137.77683815879999</v>
      </c>
      <c r="G17" s="68">
        <v>614728.11159999995</v>
      </c>
      <c r="H17" s="69">
        <v>97.127069778209304</v>
      </c>
      <c r="I17" s="68">
        <v>36823.186900000001</v>
      </c>
      <c r="J17" s="69">
        <v>3.03872942998811</v>
      </c>
      <c r="K17" s="68">
        <v>80158.9902</v>
      </c>
      <c r="L17" s="69">
        <v>13.039746952740501</v>
      </c>
      <c r="M17" s="69">
        <v>-0.54062311902726601</v>
      </c>
      <c r="N17" s="68">
        <v>18667947.286800001</v>
      </c>
      <c r="O17" s="68">
        <v>228444438.4813</v>
      </c>
      <c r="P17" s="68">
        <v>18828</v>
      </c>
      <c r="Q17" s="68">
        <v>17640</v>
      </c>
      <c r="R17" s="69">
        <v>6.7346938775510097</v>
      </c>
      <c r="S17" s="68">
        <v>64.361350833864506</v>
      </c>
      <c r="T17" s="68">
        <v>99.250309331065793</v>
      </c>
      <c r="U17" s="70">
        <v>-54.207933868976703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1815989.8095</v>
      </c>
      <c r="E18" s="68">
        <v>2705755</v>
      </c>
      <c r="F18" s="69">
        <v>67.115825693752797</v>
      </c>
      <c r="G18" s="68">
        <v>1860974.7142</v>
      </c>
      <c r="H18" s="69">
        <v>-2.4172765141163399</v>
      </c>
      <c r="I18" s="68">
        <v>275657.6251</v>
      </c>
      <c r="J18" s="69">
        <v>15.179469821799101</v>
      </c>
      <c r="K18" s="68">
        <v>257469.41899999999</v>
      </c>
      <c r="L18" s="69">
        <v>13.8351916893552</v>
      </c>
      <c r="M18" s="69">
        <v>7.0642199647018997E-2</v>
      </c>
      <c r="N18" s="68">
        <v>44765634.661600001</v>
      </c>
      <c r="O18" s="68">
        <v>566750499.63829994</v>
      </c>
      <c r="P18" s="68">
        <v>92315</v>
      </c>
      <c r="Q18" s="68">
        <v>89173</v>
      </c>
      <c r="R18" s="69">
        <v>3.5234880513159701</v>
      </c>
      <c r="S18" s="68">
        <v>19.671665596057</v>
      </c>
      <c r="T18" s="68">
        <v>19.918152087515299</v>
      </c>
      <c r="U18" s="70">
        <v>-1.25300265122291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486911.02990000002</v>
      </c>
      <c r="E19" s="68">
        <v>751504</v>
      </c>
      <c r="F19" s="69">
        <v>64.791542014413807</v>
      </c>
      <c r="G19" s="68">
        <v>477468.51789999998</v>
      </c>
      <c r="H19" s="69">
        <v>1.97761981073223</v>
      </c>
      <c r="I19" s="68">
        <v>45640.509899999997</v>
      </c>
      <c r="J19" s="69">
        <v>9.3734803890915099</v>
      </c>
      <c r="K19" s="68">
        <v>50319.386500000001</v>
      </c>
      <c r="L19" s="69">
        <v>10.538786247377001</v>
      </c>
      <c r="M19" s="69">
        <v>-9.2983578009243006E-2</v>
      </c>
      <c r="N19" s="68">
        <v>11652227.812999999</v>
      </c>
      <c r="O19" s="68">
        <v>176676912.7227</v>
      </c>
      <c r="P19" s="68">
        <v>10865</v>
      </c>
      <c r="Q19" s="68">
        <v>10216</v>
      </c>
      <c r="R19" s="69">
        <v>6.3527799530148901</v>
      </c>
      <c r="S19" s="68">
        <v>44.814636898297302</v>
      </c>
      <c r="T19" s="68">
        <v>45.301584514487097</v>
      </c>
      <c r="U19" s="70">
        <v>-1.08658163915259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1177963.9735000001</v>
      </c>
      <c r="E20" s="68">
        <v>2314133</v>
      </c>
      <c r="F20" s="69">
        <v>50.903036839282798</v>
      </c>
      <c r="G20" s="68">
        <v>770355.71230000001</v>
      </c>
      <c r="H20" s="69">
        <v>52.911694518760797</v>
      </c>
      <c r="I20" s="68">
        <v>72581.328599999993</v>
      </c>
      <c r="J20" s="69">
        <v>6.1615915454820103</v>
      </c>
      <c r="K20" s="68">
        <v>42366.018700000001</v>
      </c>
      <c r="L20" s="69">
        <v>5.4995397611202996</v>
      </c>
      <c r="M20" s="69">
        <v>0.71319682205587998</v>
      </c>
      <c r="N20" s="68">
        <v>21567728.710700002</v>
      </c>
      <c r="O20" s="68">
        <v>263007201.4939</v>
      </c>
      <c r="P20" s="68">
        <v>46156</v>
      </c>
      <c r="Q20" s="68">
        <v>44050</v>
      </c>
      <c r="R20" s="69">
        <v>4.78093076049944</v>
      </c>
      <c r="S20" s="68">
        <v>25.5213617622844</v>
      </c>
      <c r="T20" s="68">
        <v>24.4665571509648</v>
      </c>
      <c r="U20" s="70">
        <v>4.1330263688296203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417429.0588</v>
      </c>
      <c r="E21" s="68">
        <v>614787</v>
      </c>
      <c r="F21" s="69">
        <v>67.898159655295302</v>
      </c>
      <c r="G21" s="68">
        <v>445406.07750000001</v>
      </c>
      <c r="H21" s="69">
        <v>-6.2812386523845802</v>
      </c>
      <c r="I21" s="68">
        <v>30322.2045</v>
      </c>
      <c r="J21" s="69">
        <v>7.2640377713924504</v>
      </c>
      <c r="K21" s="68">
        <v>17882.632000000001</v>
      </c>
      <c r="L21" s="69">
        <v>4.0149052523873596</v>
      </c>
      <c r="M21" s="69">
        <v>0.69562313310479096</v>
      </c>
      <c r="N21" s="68">
        <v>8975893.1561999992</v>
      </c>
      <c r="O21" s="68">
        <v>105500558.05490001</v>
      </c>
      <c r="P21" s="68">
        <v>37186</v>
      </c>
      <c r="Q21" s="68">
        <v>35228</v>
      </c>
      <c r="R21" s="69">
        <v>5.5580788009537798</v>
      </c>
      <c r="S21" s="68">
        <v>11.2254358844727</v>
      </c>
      <c r="T21" s="68">
        <v>10.923155538208199</v>
      </c>
      <c r="U21" s="70">
        <v>2.6928161131144099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1432410.8869</v>
      </c>
      <c r="E22" s="68">
        <v>1771543</v>
      </c>
      <c r="F22" s="69">
        <v>80.856681824827305</v>
      </c>
      <c r="G22" s="68">
        <v>1134619.0697000001</v>
      </c>
      <c r="H22" s="69">
        <v>26.245973221544599</v>
      </c>
      <c r="I22" s="68">
        <v>145854.8645</v>
      </c>
      <c r="J22" s="69">
        <v>10.1824738860828</v>
      </c>
      <c r="K22" s="68">
        <v>132078.85810000001</v>
      </c>
      <c r="L22" s="69">
        <v>11.6408107026548</v>
      </c>
      <c r="M22" s="69">
        <v>0.104301374180339</v>
      </c>
      <c r="N22" s="68">
        <v>29349927.695500001</v>
      </c>
      <c r="O22" s="68">
        <v>324659699.25120002</v>
      </c>
      <c r="P22" s="68">
        <v>86188</v>
      </c>
      <c r="Q22" s="68">
        <v>79807</v>
      </c>
      <c r="R22" s="69">
        <v>7.99553923841267</v>
      </c>
      <c r="S22" s="68">
        <v>16.619609306400001</v>
      </c>
      <c r="T22" s="68">
        <v>16.045732736476801</v>
      </c>
      <c r="U22" s="70">
        <v>3.4530087882524398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3162227.1867</v>
      </c>
      <c r="E23" s="68">
        <v>4091365</v>
      </c>
      <c r="F23" s="69">
        <v>77.290273214440703</v>
      </c>
      <c r="G23" s="68">
        <v>2348909.7118000002</v>
      </c>
      <c r="H23" s="69">
        <v>34.625318751683501</v>
      </c>
      <c r="I23" s="68">
        <v>169050.9841</v>
      </c>
      <c r="J23" s="69">
        <v>5.3459468317460201</v>
      </c>
      <c r="K23" s="68">
        <v>127543.7362</v>
      </c>
      <c r="L23" s="69">
        <v>5.4299122507463897</v>
      </c>
      <c r="M23" s="69">
        <v>0.32543540856379599</v>
      </c>
      <c r="N23" s="68">
        <v>64143307.714599997</v>
      </c>
      <c r="O23" s="68">
        <v>673752966.08200002</v>
      </c>
      <c r="P23" s="68">
        <v>94824</v>
      </c>
      <c r="Q23" s="68">
        <v>89751</v>
      </c>
      <c r="R23" s="69">
        <v>5.6523047096968204</v>
      </c>
      <c r="S23" s="68">
        <v>33.348384235003799</v>
      </c>
      <c r="T23" s="68">
        <v>30.930166131853699</v>
      </c>
      <c r="U23" s="70">
        <v>7.2513801151776898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304410.86410000001</v>
      </c>
      <c r="E24" s="68">
        <v>467116</v>
      </c>
      <c r="F24" s="69">
        <v>65.168151829524206</v>
      </c>
      <c r="G24" s="68">
        <v>336406.21840000001</v>
      </c>
      <c r="H24" s="69">
        <v>-9.5109283211751698</v>
      </c>
      <c r="I24" s="68">
        <v>57050.130400000002</v>
      </c>
      <c r="J24" s="69">
        <v>18.741161084598801</v>
      </c>
      <c r="K24" s="68">
        <v>-28522.550299999999</v>
      </c>
      <c r="L24" s="69">
        <v>-8.47860376531019</v>
      </c>
      <c r="M24" s="69">
        <v>-3.0001763446798102</v>
      </c>
      <c r="N24" s="68">
        <v>6785048.8739999998</v>
      </c>
      <c r="O24" s="68">
        <v>73475570.481000006</v>
      </c>
      <c r="P24" s="68">
        <v>31678</v>
      </c>
      <c r="Q24" s="68">
        <v>29860</v>
      </c>
      <c r="R24" s="69">
        <v>6.08841259209645</v>
      </c>
      <c r="S24" s="68">
        <v>9.6095354536271191</v>
      </c>
      <c r="T24" s="68">
        <v>9.6345779269926304</v>
      </c>
      <c r="U24" s="70">
        <v>-0.26060024947465499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334265.04629999999</v>
      </c>
      <c r="E25" s="68">
        <v>337746</v>
      </c>
      <c r="F25" s="69">
        <v>98.969357534952294</v>
      </c>
      <c r="G25" s="68">
        <v>237674.45970000001</v>
      </c>
      <c r="H25" s="69">
        <v>40.639867961378599</v>
      </c>
      <c r="I25" s="68">
        <v>25679.892199999998</v>
      </c>
      <c r="J25" s="69">
        <v>7.6824940221097799</v>
      </c>
      <c r="K25" s="68">
        <v>22664.660199999998</v>
      </c>
      <c r="L25" s="69">
        <v>9.5360099813030104</v>
      </c>
      <c r="M25" s="69">
        <v>0.13303671766497499</v>
      </c>
      <c r="N25" s="68">
        <v>6136331.5465000002</v>
      </c>
      <c r="O25" s="68">
        <v>70980419.925799996</v>
      </c>
      <c r="P25" s="68">
        <v>24046</v>
      </c>
      <c r="Q25" s="68">
        <v>21565</v>
      </c>
      <c r="R25" s="69">
        <v>11.504753072107601</v>
      </c>
      <c r="S25" s="68">
        <v>13.9010665516094</v>
      </c>
      <c r="T25" s="68">
        <v>12.855172033387401</v>
      </c>
      <c r="U25" s="70">
        <v>7.5238436873816203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517173.538</v>
      </c>
      <c r="E26" s="68">
        <v>644392</v>
      </c>
      <c r="F26" s="69">
        <v>80.257597549317794</v>
      </c>
      <c r="G26" s="68">
        <v>410943.4914</v>
      </c>
      <c r="H26" s="69">
        <v>25.850280834986801</v>
      </c>
      <c r="I26" s="68">
        <v>104670.7349</v>
      </c>
      <c r="J26" s="69">
        <v>20.238996624765399</v>
      </c>
      <c r="K26" s="68">
        <v>74855.541800000006</v>
      </c>
      <c r="L26" s="69">
        <v>18.215531664702301</v>
      </c>
      <c r="M26" s="69">
        <v>0.398303083286213</v>
      </c>
      <c r="N26" s="68">
        <v>12535103.337400001</v>
      </c>
      <c r="O26" s="68">
        <v>153042497.25709999</v>
      </c>
      <c r="P26" s="68">
        <v>39831</v>
      </c>
      <c r="Q26" s="68">
        <v>37477</v>
      </c>
      <c r="R26" s="69">
        <v>6.2811857939536297</v>
      </c>
      <c r="S26" s="68">
        <v>12.984196680977099</v>
      </c>
      <c r="T26" s="68">
        <v>13.109852696320401</v>
      </c>
      <c r="U26" s="70">
        <v>-0.96776118254107502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320130.70480000001</v>
      </c>
      <c r="E27" s="68">
        <v>449688</v>
      </c>
      <c r="F27" s="69">
        <v>71.189514685737706</v>
      </c>
      <c r="G27" s="68">
        <v>320086.03950000001</v>
      </c>
      <c r="H27" s="69">
        <v>1.3954154348528E-2</v>
      </c>
      <c r="I27" s="68">
        <v>105361.44190000001</v>
      </c>
      <c r="J27" s="69">
        <v>32.912007601965001</v>
      </c>
      <c r="K27" s="68">
        <v>96864.133499999996</v>
      </c>
      <c r="L27" s="69">
        <v>30.261905096301501</v>
      </c>
      <c r="M27" s="69">
        <v>8.7723991254204006E-2</v>
      </c>
      <c r="N27" s="68">
        <v>6991195.4420999996</v>
      </c>
      <c r="O27" s="68">
        <v>65677715.684199996</v>
      </c>
      <c r="P27" s="68">
        <v>39058</v>
      </c>
      <c r="Q27" s="68">
        <v>39457</v>
      </c>
      <c r="R27" s="69">
        <v>-1.0112274121195199</v>
      </c>
      <c r="S27" s="68">
        <v>8.1962902555174306</v>
      </c>
      <c r="T27" s="68">
        <v>8.1063224827026907</v>
      </c>
      <c r="U27" s="70">
        <v>1.0976645532310501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1207001.5859000001</v>
      </c>
      <c r="E28" s="68">
        <v>1409962</v>
      </c>
      <c r="F28" s="69">
        <v>85.605256446627607</v>
      </c>
      <c r="G28" s="68">
        <v>954059.94990000001</v>
      </c>
      <c r="H28" s="69">
        <v>26.5121322854515</v>
      </c>
      <c r="I28" s="68">
        <v>2050.6992</v>
      </c>
      <c r="J28" s="69">
        <v>0.16990029043506999</v>
      </c>
      <c r="K28" s="68">
        <v>68097.511599999998</v>
      </c>
      <c r="L28" s="69">
        <v>7.1376554069938303</v>
      </c>
      <c r="M28" s="69">
        <v>-0.96988584234845998</v>
      </c>
      <c r="N28" s="68">
        <v>22091753.478799999</v>
      </c>
      <c r="O28" s="68">
        <v>219682111.62020001</v>
      </c>
      <c r="P28" s="68">
        <v>59587</v>
      </c>
      <c r="Q28" s="68">
        <v>53065</v>
      </c>
      <c r="R28" s="69">
        <v>12.290587015923901</v>
      </c>
      <c r="S28" s="68">
        <v>20.256122743215801</v>
      </c>
      <c r="T28" s="68">
        <v>19.1426451144822</v>
      </c>
      <c r="U28" s="70">
        <v>5.4969928986360097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854317.8077</v>
      </c>
      <c r="E29" s="68">
        <v>908177</v>
      </c>
      <c r="F29" s="69">
        <v>94.069526942435203</v>
      </c>
      <c r="G29" s="68">
        <v>709255.99340000004</v>
      </c>
      <c r="H29" s="69">
        <v>20.452673738378898</v>
      </c>
      <c r="I29" s="68">
        <v>126553.22719999999</v>
      </c>
      <c r="J29" s="69">
        <v>14.8133664146259</v>
      </c>
      <c r="K29" s="68">
        <v>116212.91310000001</v>
      </c>
      <c r="L29" s="69">
        <v>16.3851859105065</v>
      </c>
      <c r="M29" s="69">
        <v>8.8977324672193006E-2</v>
      </c>
      <c r="N29" s="68">
        <v>15515051.2556</v>
      </c>
      <c r="O29" s="68">
        <v>155896133.27720001</v>
      </c>
      <c r="P29" s="68">
        <v>118649</v>
      </c>
      <c r="Q29" s="68">
        <v>112771</v>
      </c>
      <c r="R29" s="69">
        <v>5.21233295794132</v>
      </c>
      <c r="S29" s="68">
        <v>7.20037933484479</v>
      </c>
      <c r="T29" s="68">
        <v>6.9299253265467202</v>
      </c>
      <c r="U29" s="70">
        <v>3.7561077787841999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1131717.6063000001</v>
      </c>
      <c r="E30" s="68">
        <v>1789715</v>
      </c>
      <c r="F30" s="69">
        <v>63.234515344621897</v>
      </c>
      <c r="G30" s="68">
        <v>1124019.8104999999</v>
      </c>
      <c r="H30" s="69">
        <v>0.68484520718330399</v>
      </c>
      <c r="I30" s="68">
        <v>144766.16639999999</v>
      </c>
      <c r="J30" s="69">
        <v>12.7917216798715</v>
      </c>
      <c r="K30" s="68">
        <v>177614.50339999999</v>
      </c>
      <c r="L30" s="69">
        <v>15.801723576472501</v>
      </c>
      <c r="M30" s="69">
        <v>-0.18494174952606901</v>
      </c>
      <c r="N30" s="68">
        <v>27751434.431600001</v>
      </c>
      <c r="O30" s="68">
        <v>290274357.61930001</v>
      </c>
      <c r="P30" s="68">
        <v>85848</v>
      </c>
      <c r="Q30" s="68">
        <v>79166</v>
      </c>
      <c r="R30" s="69">
        <v>8.4404921304600506</v>
      </c>
      <c r="S30" s="68">
        <v>13.1828068947442</v>
      </c>
      <c r="T30" s="68">
        <v>12.671362821160599</v>
      </c>
      <c r="U30" s="70">
        <v>3.8796295634695799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956863.62600000005</v>
      </c>
      <c r="E31" s="68">
        <v>2541181</v>
      </c>
      <c r="F31" s="69">
        <v>37.654288537494999</v>
      </c>
      <c r="G31" s="68">
        <v>1368627.6170999999</v>
      </c>
      <c r="H31" s="69">
        <v>-30.0859040074386</v>
      </c>
      <c r="I31" s="68">
        <v>13638.7808</v>
      </c>
      <c r="J31" s="69">
        <v>1.4253630746749699</v>
      </c>
      <c r="K31" s="68">
        <v>10260.025900000001</v>
      </c>
      <c r="L31" s="69">
        <v>0.74965796187425204</v>
      </c>
      <c r="M31" s="69">
        <v>0.32931251177445903</v>
      </c>
      <c r="N31" s="68">
        <v>21046968.5264</v>
      </c>
      <c r="O31" s="68">
        <v>242813479.61219999</v>
      </c>
      <c r="P31" s="68">
        <v>38150</v>
      </c>
      <c r="Q31" s="68">
        <v>35011</v>
      </c>
      <c r="R31" s="69">
        <v>8.9657536202907693</v>
      </c>
      <c r="S31" s="68">
        <v>25.081615360419399</v>
      </c>
      <c r="T31" s="68">
        <v>25.2467594184685</v>
      </c>
      <c r="U31" s="70">
        <v>-0.658426722824625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132996.8634</v>
      </c>
      <c r="E32" s="68">
        <v>208115</v>
      </c>
      <c r="F32" s="69">
        <v>63.905467361795203</v>
      </c>
      <c r="G32" s="68">
        <v>149757.31219999999</v>
      </c>
      <c r="H32" s="69">
        <v>-11.1917398581623</v>
      </c>
      <c r="I32" s="68">
        <v>36163.602299999999</v>
      </c>
      <c r="J32" s="69">
        <v>27.191319686416001</v>
      </c>
      <c r="K32" s="68">
        <v>34952.568700000003</v>
      </c>
      <c r="L32" s="69">
        <v>23.339473837057799</v>
      </c>
      <c r="M32" s="69">
        <v>3.4647914160312002E-2</v>
      </c>
      <c r="N32" s="68">
        <v>3083803.1584999999</v>
      </c>
      <c r="O32" s="68">
        <v>37132645.1065</v>
      </c>
      <c r="P32" s="68">
        <v>26816</v>
      </c>
      <c r="Q32" s="68">
        <v>25979</v>
      </c>
      <c r="R32" s="69">
        <v>3.22183301897687</v>
      </c>
      <c r="S32" s="68">
        <v>4.9596085695107401</v>
      </c>
      <c r="T32" s="68">
        <v>4.82809915316217</v>
      </c>
      <c r="U32" s="70">
        <v>2.6516087813265501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181.88059999999999</v>
      </c>
      <c r="H33" s="71"/>
      <c r="I33" s="71"/>
      <c r="J33" s="71"/>
      <c r="K33" s="68">
        <v>38.162599999999998</v>
      </c>
      <c r="L33" s="69">
        <v>20.982226801538999</v>
      </c>
      <c r="M33" s="71"/>
      <c r="N33" s="68">
        <v>0</v>
      </c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193861.43549999999</v>
      </c>
      <c r="E35" s="68">
        <v>206415</v>
      </c>
      <c r="F35" s="69">
        <v>93.918288641813803</v>
      </c>
      <c r="G35" s="68">
        <v>168550.3034</v>
      </c>
      <c r="H35" s="69">
        <v>15.0169602720513</v>
      </c>
      <c r="I35" s="68">
        <v>13886.6271</v>
      </c>
      <c r="J35" s="69">
        <v>7.16317150143046</v>
      </c>
      <c r="K35" s="68">
        <v>19638.9447</v>
      </c>
      <c r="L35" s="69">
        <v>11.6516816071184</v>
      </c>
      <c r="M35" s="69">
        <v>-0.29290359985585201</v>
      </c>
      <c r="N35" s="68">
        <v>3873443.3955000001</v>
      </c>
      <c r="O35" s="68">
        <v>39880262.657300003</v>
      </c>
      <c r="P35" s="68">
        <v>15088</v>
      </c>
      <c r="Q35" s="68">
        <v>14393</v>
      </c>
      <c r="R35" s="69">
        <v>4.8287361912040501</v>
      </c>
      <c r="S35" s="68">
        <v>12.848716562831401</v>
      </c>
      <c r="T35" s="68">
        <v>12.7599955186549</v>
      </c>
      <c r="U35" s="70">
        <v>0.69050510798206099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697972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627119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510191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239597.86350000001</v>
      </c>
      <c r="E39" s="68">
        <v>537483</v>
      </c>
      <c r="F39" s="69">
        <v>44.577756598813401</v>
      </c>
      <c r="G39" s="68">
        <v>321402.565</v>
      </c>
      <c r="H39" s="69">
        <v>-25.452410904063601</v>
      </c>
      <c r="I39" s="68">
        <v>13625.6409</v>
      </c>
      <c r="J39" s="69">
        <v>5.6868791319585403</v>
      </c>
      <c r="K39" s="68">
        <v>16606.367999999999</v>
      </c>
      <c r="L39" s="69">
        <v>5.1668436435782699</v>
      </c>
      <c r="M39" s="69">
        <v>-0.17949301737743001</v>
      </c>
      <c r="N39" s="68">
        <v>5900625.8432999998</v>
      </c>
      <c r="O39" s="68">
        <v>66401645.582699999</v>
      </c>
      <c r="P39" s="68">
        <v>375</v>
      </c>
      <c r="Q39" s="68">
        <v>348</v>
      </c>
      <c r="R39" s="69">
        <v>7.7586206896551797</v>
      </c>
      <c r="S39" s="68">
        <v>638.92763600000001</v>
      </c>
      <c r="T39" s="68">
        <v>657.15443735632198</v>
      </c>
      <c r="U39" s="70">
        <v>-2.8527176364494999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567735.65520000004</v>
      </c>
      <c r="E40" s="68">
        <v>427499</v>
      </c>
      <c r="F40" s="69">
        <v>132.803972687655</v>
      </c>
      <c r="G40" s="68">
        <v>313857.696</v>
      </c>
      <c r="H40" s="69">
        <v>80.889512169234806</v>
      </c>
      <c r="I40" s="68">
        <v>34412.955600000001</v>
      </c>
      <c r="J40" s="69">
        <v>6.0614399121853904</v>
      </c>
      <c r="K40" s="68">
        <v>19341.809600000001</v>
      </c>
      <c r="L40" s="69">
        <v>6.1626048513400198</v>
      </c>
      <c r="M40" s="69">
        <v>0.77920041152716102</v>
      </c>
      <c r="N40" s="68">
        <v>10182832.2212</v>
      </c>
      <c r="O40" s="68">
        <v>131013850.84999999</v>
      </c>
      <c r="P40" s="68">
        <v>2586</v>
      </c>
      <c r="Q40" s="68">
        <v>1742</v>
      </c>
      <c r="R40" s="69">
        <v>48.450057405281299</v>
      </c>
      <c r="S40" s="68">
        <v>219.54201670533601</v>
      </c>
      <c r="T40" s="68">
        <v>190.96048518943701</v>
      </c>
      <c r="U40" s="70">
        <v>13.0187068265208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219877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106909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35072.577700000002</v>
      </c>
      <c r="E44" s="73">
        <v>0</v>
      </c>
      <c r="F44" s="74"/>
      <c r="G44" s="73">
        <v>42088.406199999998</v>
      </c>
      <c r="H44" s="75">
        <v>-16.6692662740933</v>
      </c>
      <c r="I44" s="73">
        <v>4663.9983000000002</v>
      </c>
      <c r="J44" s="75">
        <v>13.2981337724715</v>
      </c>
      <c r="K44" s="73">
        <v>4192.4296999999997</v>
      </c>
      <c r="L44" s="75">
        <v>9.9610084546275903</v>
      </c>
      <c r="M44" s="75">
        <v>0.11248097970491901</v>
      </c>
      <c r="N44" s="73">
        <v>638753.22959999996</v>
      </c>
      <c r="O44" s="73">
        <v>8182157.4212999996</v>
      </c>
      <c r="P44" s="73">
        <v>36</v>
      </c>
      <c r="Q44" s="73">
        <v>25</v>
      </c>
      <c r="R44" s="75">
        <v>44</v>
      </c>
      <c r="S44" s="73">
        <v>974.238269444445</v>
      </c>
      <c r="T44" s="73">
        <v>443.60396400000002</v>
      </c>
      <c r="U44" s="76">
        <v>54.466584005885601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74780</v>
      </c>
      <c r="D2" s="32">
        <v>736756.95402478601</v>
      </c>
      <c r="E2" s="32">
        <v>578325.37148803403</v>
      </c>
      <c r="F2" s="32">
        <v>158431.58253675199</v>
      </c>
      <c r="G2" s="32">
        <v>578325.37148803403</v>
      </c>
      <c r="H2" s="32">
        <v>0.215039141023733</v>
      </c>
    </row>
    <row r="3" spans="1:8" ht="14.25" x14ac:dyDescent="0.2">
      <c r="A3" s="32">
        <v>2</v>
      </c>
      <c r="B3" s="33">
        <v>13</v>
      </c>
      <c r="C3" s="32">
        <v>26796.312000000002</v>
      </c>
      <c r="D3" s="32">
        <v>229112.758795976</v>
      </c>
      <c r="E3" s="32">
        <v>199853.09917182499</v>
      </c>
      <c r="F3" s="32">
        <v>29259.659624151001</v>
      </c>
      <c r="G3" s="32">
        <v>199853.09917182499</v>
      </c>
      <c r="H3" s="32">
        <v>0.127708556162106</v>
      </c>
    </row>
    <row r="4" spans="1:8" ht="14.25" x14ac:dyDescent="0.2">
      <c r="A4" s="32">
        <v>3</v>
      </c>
      <c r="B4" s="33">
        <v>14</v>
      </c>
      <c r="C4" s="32">
        <v>142710</v>
      </c>
      <c r="D4" s="32">
        <v>181635.41203760699</v>
      </c>
      <c r="E4" s="32">
        <v>141562.55805640999</v>
      </c>
      <c r="F4" s="32">
        <v>40072.853981196597</v>
      </c>
      <c r="G4" s="32">
        <v>141562.55805640999</v>
      </c>
      <c r="H4" s="32">
        <v>0.22062247406304</v>
      </c>
    </row>
    <row r="5" spans="1:8" ht="14.25" x14ac:dyDescent="0.2">
      <c r="A5" s="32">
        <v>4</v>
      </c>
      <c r="B5" s="33">
        <v>15</v>
      </c>
      <c r="C5" s="32">
        <v>3845</v>
      </c>
      <c r="D5" s="32">
        <v>54713.4657017094</v>
      </c>
      <c r="E5" s="32">
        <v>44000.859715384599</v>
      </c>
      <c r="F5" s="32">
        <v>10712.605986324799</v>
      </c>
      <c r="G5" s="32">
        <v>44000.859715384599</v>
      </c>
      <c r="H5" s="32">
        <v>0.19579468872852099</v>
      </c>
    </row>
    <row r="6" spans="1:8" ht="14.25" x14ac:dyDescent="0.2">
      <c r="A6" s="32">
        <v>5</v>
      </c>
      <c r="B6" s="33">
        <v>16</v>
      </c>
      <c r="C6" s="32">
        <v>4865</v>
      </c>
      <c r="D6" s="32">
        <v>328267.18106410297</v>
      </c>
      <c r="E6" s="32">
        <v>342924.15671794902</v>
      </c>
      <c r="F6" s="32">
        <v>-14656.975653846201</v>
      </c>
      <c r="G6" s="32">
        <v>342924.15671794902</v>
      </c>
      <c r="H6" s="32">
        <v>-4.4649530928844203E-2</v>
      </c>
    </row>
    <row r="7" spans="1:8" ht="14.25" x14ac:dyDescent="0.2">
      <c r="A7" s="32">
        <v>6</v>
      </c>
      <c r="B7" s="33">
        <v>17</v>
      </c>
      <c r="C7" s="32">
        <v>26183</v>
      </c>
      <c r="D7" s="32">
        <v>324005.052516239</v>
      </c>
      <c r="E7" s="32">
        <v>270100.99398290599</v>
      </c>
      <c r="F7" s="32">
        <v>53904.0585333333</v>
      </c>
      <c r="G7" s="32">
        <v>270100.99398290599</v>
      </c>
      <c r="H7" s="32">
        <v>0.16636795665595899</v>
      </c>
    </row>
    <row r="8" spans="1:8" ht="14.25" x14ac:dyDescent="0.2">
      <c r="A8" s="32">
        <v>7</v>
      </c>
      <c r="B8" s="33">
        <v>18</v>
      </c>
      <c r="C8" s="32">
        <v>60638</v>
      </c>
      <c r="D8" s="32">
        <v>155904.667278632</v>
      </c>
      <c r="E8" s="32">
        <v>180181.197605983</v>
      </c>
      <c r="F8" s="32">
        <v>-24276.5303273504</v>
      </c>
      <c r="G8" s="32">
        <v>180181.197605983</v>
      </c>
      <c r="H8" s="32">
        <v>-0.155713942058986</v>
      </c>
    </row>
    <row r="9" spans="1:8" ht="14.25" x14ac:dyDescent="0.2">
      <c r="A9" s="32">
        <v>8</v>
      </c>
      <c r="B9" s="33">
        <v>19</v>
      </c>
      <c r="C9" s="32">
        <v>29207</v>
      </c>
      <c r="D9" s="32">
        <v>112911.91774615399</v>
      </c>
      <c r="E9" s="32">
        <v>97046.036104273502</v>
      </c>
      <c r="F9" s="32">
        <v>15865.8816418803</v>
      </c>
      <c r="G9" s="32">
        <v>97046.036104273502</v>
      </c>
      <c r="H9" s="32">
        <v>0.140515562560452</v>
      </c>
    </row>
    <row r="10" spans="1:8" ht="14.25" x14ac:dyDescent="0.2">
      <c r="A10" s="32">
        <v>9</v>
      </c>
      <c r="B10" s="33">
        <v>21</v>
      </c>
      <c r="C10" s="32">
        <v>264166</v>
      </c>
      <c r="D10" s="32">
        <v>1056607.7848</v>
      </c>
      <c r="E10" s="32">
        <v>1025813.137</v>
      </c>
      <c r="F10" s="32">
        <v>30794.647799999999</v>
      </c>
      <c r="G10" s="32">
        <v>1025813.137</v>
      </c>
      <c r="H10" s="32">
        <v>2.9144823881672399E-2</v>
      </c>
    </row>
    <row r="11" spans="1:8" ht="14.25" x14ac:dyDescent="0.2">
      <c r="A11" s="32">
        <v>10</v>
      </c>
      <c r="B11" s="33">
        <v>22</v>
      </c>
      <c r="C11" s="32">
        <v>79833.145000000004</v>
      </c>
      <c r="D11" s="32">
        <v>1211795.5887</v>
      </c>
      <c r="E11" s="32">
        <v>1174972.3213812001</v>
      </c>
      <c r="F11" s="32">
        <v>36823.267318803402</v>
      </c>
      <c r="G11" s="32">
        <v>1174972.3213812001</v>
      </c>
      <c r="H11" s="32">
        <v>3.0387358777487401E-2</v>
      </c>
    </row>
    <row r="12" spans="1:8" ht="14.25" x14ac:dyDescent="0.2">
      <c r="A12" s="32">
        <v>11</v>
      </c>
      <c r="B12" s="33">
        <v>23</v>
      </c>
      <c r="C12" s="32">
        <v>244970.82</v>
      </c>
      <c r="D12" s="32">
        <v>1815990.1170846201</v>
      </c>
      <c r="E12" s="32">
        <v>1540332.1380341901</v>
      </c>
      <c r="F12" s="32">
        <v>275657.97905042698</v>
      </c>
      <c r="G12" s="32">
        <v>1540332.1380341901</v>
      </c>
      <c r="H12" s="32">
        <v>0.15179486741534001</v>
      </c>
    </row>
    <row r="13" spans="1:8" ht="14.25" x14ac:dyDescent="0.2">
      <c r="A13" s="32">
        <v>12</v>
      </c>
      <c r="B13" s="33">
        <v>24</v>
      </c>
      <c r="C13" s="32">
        <v>17110.067999999999</v>
      </c>
      <c r="D13" s="32">
        <v>486911.043388889</v>
      </c>
      <c r="E13" s="32">
        <v>441270.51931794902</v>
      </c>
      <c r="F13" s="32">
        <v>45640.524070940199</v>
      </c>
      <c r="G13" s="32">
        <v>441270.51931794902</v>
      </c>
      <c r="H13" s="32">
        <v>9.3734830397937299E-2</v>
      </c>
    </row>
    <row r="14" spans="1:8" ht="14.25" x14ac:dyDescent="0.2">
      <c r="A14" s="32">
        <v>13</v>
      </c>
      <c r="B14" s="33">
        <v>25</v>
      </c>
      <c r="C14" s="32">
        <v>94698</v>
      </c>
      <c r="D14" s="32">
        <v>1177963.9494</v>
      </c>
      <c r="E14" s="32">
        <v>1105382.6449</v>
      </c>
      <c r="F14" s="32">
        <v>72581.304499999998</v>
      </c>
      <c r="G14" s="32">
        <v>1105382.6449</v>
      </c>
      <c r="H14" s="32">
        <v>6.16158962563918E-2</v>
      </c>
    </row>
    <row r="15" spans="1:8" ht="14.25" x14ac:dyDescent="0.2">
      <c r="A15" s="32">
        <v>14</v>
      </c>
      <c r="B15" s="33">
        <v>26</v>
      </c>
      <c r="C15" s="32">
        <v>77476</v>
      </c>
      <c r="D15" s="32">
        <v>417428.90422949899</v>
      </c>
      <c r="E15" s="32">
        <v>387106.85422212398</v>
      </c>
      <c r="F15" s="32">
        <v>30322.050007374601</v>
      </c>
      <c r="G15" s="32">
        <v>387106.85422212398</v>
      </c>
      <c r="H15" s="32">
        <v>7.2640034506819495E-2</v>
      </c>
    </row>
    <row r="16" spans="1:8" ht="14.25" x14ac:dyDescent="0.2">
      <c r="A16" s="32">
        <v>15</v>
      </c>
      <c r="B16" s="33">
        <v>27</v>
      </c>
      <c r="C16" s="32">
        <v>218145.443</v>
      </c>
      <c r="D16" s="32">
        <v>1432411.5384333299</v>
      </c>
      <c r="E16" s="32">
        <v>1286556.0208999999</v>
      </c>
      <c r="F16" s="32">
        <v>145855.51753333301</v>
      </c>
      <c r="G16" s="32">
        <v>1286556.0208999999</v>
      </c>
      <c r="H16" s="32">
        <v>0.101825148443624</v>
      </c>
    </row>
    <row r="17" spans="1:8" ht="14.25" x14ac:dyDescent="0.2">
      <c r="A17" s="32">
        <v>16</v>
      </c>
      <c r="B17" s="33">
        <v>29</v>
      </c>
      <c r="C17" s="32">
        <v>254598</v>
      </c>
      <c r="D17" s="32">
        <v>3162228.51552564</v>
      </c>
      <c r="E17" s="32">
        <v>2993176.2477658102</v>
      </c>
      <c r="F17" s="32">
        <v>169052.267759829</v>
      </c>
      <c r="G17" s="32">
        <v>2993176.2477658102</v>
      </c>
      <c r="H17" s="32">
        <v>5.3459851788012998E-2</v>
      </c>
    </row>
    <row r="18" spans="1:8" ht="14.25" x14ac:dyDescent="0.2">
      <c r="A18" s="32">
        <v>17</v>
      </c>
      <c r="B18" s="33">
        <v>31</v>
      </c>
      <c r="C18" s="32">
        <v>39016.29</v>
      </c>
      <c r="D18" s="32">
        <v>304410.86508261901</v>
      </c>
      <c r="E18" s="32">
        <v>247360.72523856899</v>
      </c>
      <c r="F18" s="32">
        <v>57050.139844049103</v>
      </c>
      <c r="G18" s="32">
        <v>247360.72523856899</v>
      </c>
      <c r="H18" s="32">
        <v>0.18741164126505599</v>
      </c>
    </row>
    <row r="19" spans="1:8" ht="14.25" x14ac:dyDescent="0.2">
      <c r="A19" s="32">
        <v>18</v>
      </c>
      <c r="B19" s="33">
        <v>32</v>
      </c>
      <c r="C19" s="32">
        <v>20976.654999999999</v>
      </c>
      <c r="D19" s="32">
        <v>334265.04793679802</v>
      </c>
      <c r="E19" s="32">
        <v>308585.14499184402</v>
      </c>
      <c r="F19" s="32">
        <v>25679.902944953901</v>
      </c>
      <c r="G19" s="32">
        <v>308585.14499184402</v>
      </c>
      <c r="H19" s="32">
        <v>7.6824971989920499E-2</v>
      </c>
    </row>
    <row r="20" spans="1:8" ht="14.25" x14ac:dyDescent="0.2">
      <c r="A20" s="32">
        <v>19</v>
      </c>
      <c r="B20" s="33">
        <v>33</v>
      </c>
      <c r="C20" s="32">
        <v>39693.824999999997</v>
      </c>
      <c r="D20" s="32">
        <v>517173.57713604899</v>
      </c>
      <c r="E20" s="32">
        <v>412502.81833712501</v>
      </c>
      <c r="F20" s="32">
        <v>104670.75879892299</v>
      </c>
      <c r="G20" s="32">
        <v>412502.81833712501</v>
      </c>
      <c r="H20" s="32">
        <v>0.202389997142852</v>
      </c>
    </row>
    <row r="21" spans="1:8" ht="14.25" x14ac:dyDescent="0.2">
      <c r="A21" s="32">
        <v>20</v>
      </c>
      <c r="B21" s="33">
        <v>34</v>
      </c>
      <c r="C21" s="32">
        <v>58487.288</v>
      </c>
      <c r="D21" s="32">
        <v>320130.64945309702</v>
      </c>
      <c r="E21" s="32">
        <v>214769.26733405</v>
      </c>
      <c r="F21" s="32">
        <v>105361.382119047</v>
      </c>
      <c r="G21" s="32">
        <v>214769.26733405</v>
      </c>
      <c r="H21" s="32">
        <v>0.32911994618148399</v>
      </c>
    </row>
    <row r="22" spans="1:8" ht="14.25" x14ac:dyDescent="0.2">
      <c r="A22" s="32">
        <v>21</v>
      </c>
      <c r="B22" s="33">
        <v>35</v>
      </c>
      <c r="C22" s="32">
        <v>53275.294000000002</v>
      </c>
      <c r="D22" s="32">
        <v>1207001.58596549</v>
      </c>
      <c r="E22" s="32">
        <v>1204950.86737965</v>
      </c>
      <c r="F22" s="32">
        <v>2050.7185858407101</v>
      </c>
      <c r="G22" s="32">
        <v>1204950.86737965</v>
      </c>
      <c r="H22" s="32">
        <v>1.69901896541447E-3</v>
      </c>
    </row>
    <row r="23" spans="1:8" ht="14.25" x14ac:dyDescent="0.2">
      <c r="A23" s="32">
        <v>22</v>
      </c>
      <c r="B23" s="33">
        <v>36</v>
      </c>
      <c r="C23" s="32">
        <v>182842.946</v>
      </c>
      <c r="D23" s="32">
        <v>854317.80569645995</v>
      </c>
      <c r="E23" s="32">
        <v>727764.55811887502</v>
      </c>
      <c r="F23" s="32">
        <v>126553.247577585</v>
      </c>
      <c r="G23" s="32">
        <v>727764.55811887502</v>
      </c>
      <c r="H23" s="32">
        <v>0.148133688346125</v>
      </c>
    </row>
    <row r="24" spans="1:8" ht="14.25" x14ac:dyDescent="0.2">
      <c r="A24" s="32">
        <v>23</v>
      </c>
      <c r="B24" s="33">
        <v>37</v>
      </c>
      <c r="C24" s="32">
        <v>152270.99</v>
      </c>
      <c r="D24" s="32">
        <v>1131717.5637513299</v>
      </c>
      <c r="E24" s="32">
        <v>986951.41138260497</v>
      </c>
      <c r="F24" s="32">
        <v>144766.15236872199</v>
      </c>
      <c r="G24" s="32">
        <v>986951.41138260497</v>
      </c>
      <c r="H24" s="32">
        <v>0.127917209209746</v>
      </c>
    </row>
    <row r="25" spans="1:8" ht="14.25" x14ac:dyDescent="0.2">
      <c r="A25" s="32">
        <v>24</v>
      </c>
      <c r="B25" s="33">
        <v>38</v>
      </c>
      <c r="C25" s="32">
        <v>188487.25</v>
      </c>
      <c r="D25" s="32">
        <v>956863.57825929194</v>
      </c>
      <c r="E25" s="32">
        <v>943224.710343363</v>
      </c>
      <c r="F25" s="32">
        <v>13638.867915929201</v>
      </c>
      <c r="G25" s="32">
        <v>943224.710343363</v>
      </c>
      <c r="H25" s="32">
        <v>1.42537225011122E-2</v>
      </c>
    </row>
    <row r="26" spans="1:8" ht="14.25" x14ac:dyDescent="0.2">
      <c r="A26" s="32">
        <v>25</v>
      </c>
      <c r="B26" s="33">
        <v>39</v>
      </c>
      <c r="C26" s="32">
        <v>90302.278000000006</v>
      </c>
      <c r="D26" s="32">
        <v>132996.80686657599</v>
      </c>
      <c r="E26" s="32">
        <v>96833.256475968097</v>
      </c>
      <c r="F26" s="32">
        <v>36163.550390607801</v>
      </c>
      <c r="G26" s="32">
        <v>96833.256475968097</v>
      </c>
      <c r="H26" s="32">
        <v>0.27191292214171398</v>
      </c>
    </row>
    <row r="27" spans="1:8" ht="14.25" x14ac:dyDescent="0.2">
      <c r="A27" s="32">
        <v>26</v>
      </c>
      <c r="B27" s="33">
        <v>42</v>
      </c>
      <c r="C27" s="32">
        <v>11905.62</v>
      </c>
      <c r="D27" s="32">
        <v>193861.4351</v>
      </c>
      <c r="E27" s="32">
        <v>179974.82459999999</v>
      </c>
      <c r="F27" s="32">
        <v>13886.610500000001</v>
      </c>
      <c r="G27" s="32">
        <v>179974.82459999999</v>
      </c>
      <c r="H27" s="32">
        <v>7.1631629533934094E-2</v>
      </c>
    </row>
    <row r="28" spans="1:8" ht="14.25" x14ac:dyDescent="0.2">
      <c r="A28" s="32">
        <v>27</v>
      </c>
      <c r="B28" s="33">
        <v>75</v>
      </c>
      <c r="C28" s="32">
        <v>372</v>
      </c>
      <c r="D28" s="32">
        <v>239597.86324786299</v>
      </c>
      <c r="E28" s="32">
        <v>225972.224358974</v>
      </c>
      <c r="F28" s="32">
        <v>13625.6388888889</v>
      </c>
      <c r="G28" s="32">
        <v>225972.224358974</v>
      </c>
      <c r="H28" s="32">
        <v>5.6868782985736402E-2</v>
      </c>
    </row>
    <row r="29" spans="1:8" ht="14.25" x14ac:dyDescent="0.2">
      <c r="A29" s="32">
        <v>28</v>
      </c>
      <c r="B29" s="33">
        <v>76</v>
      </c>
      <c r="C29" s="32">
        <v>3078</v>
      </c>
      <c r="D29" s="32">
        <v>567735.64713675203</v>
      </c>
      <c r="E29" s="32">
        <v>533322.69473589701</v>
      </c>
      <c r="F29" s="32">
        <v>34412.952400854701</v>
      </c>
      <c r="G29" s="32">
        <v>533322.69473589701</v>
      </c>
      <c r="H29" s="32">
        <v>6.0614394347807403E-2</v>
      </c>
    </row>
    <row r="30" spans="1:8" ht="14.25" x14ac:dyDescent="0.2">
      <c r="A30" s="32">
        <v>29</v>
      </c>
      <c r="B30" s="33">
        <v>99</v>
      </c>
      <c r="C30" s="32">
        <v>36</v>
      </c>
      <c r="D30" s="32">
        <v>35072.577868542503</v>
      </c>
      <c r="E30" s="32">
        <v>30408.579835110799</v>
      </c>
      <c r="F30" s="32">
        <v>4663.9980334316597</v>
      </c>
      <c r="G30" s="32">
        <v>30408.579835110799</v>
      </c>
      <c r="H30" s="32">
        <v>0.13298132948519101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2014-08-24T01:49:29Z</dcterms:modified>
</cp:coreProperties>
</file>