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<sst xmlns="http://schemas.openxmlformats.org/spreadsheetml/2006/main" count="116" uniqueCount="73">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</sst>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17133187.838300001</v>
      </c>
      <c r="F3" s="25">
        <f>RA!I7</f>
        <v>1867874.4214000001</v>
      </c>
      <c r="G3" s="16">
        <f>E3-F3</f>
        <v>15265313.416900001</v>
      </c>
      <c r="H3" s="27">
        <f>RA!J7</f>
        <v>10.902083366088499</v>
      </c>
      <c r="I3" s="20">
        <f>SUM(I4:I40)</f>
        <v>17133192.841694333</v>
      </c>
      <c r="J3" s="21">
        <f>SUM(J4:J40)</f>
        <v>15265313.377285875</v>
      </c>
      <c r="K3" s="22">
        <f>E3-I3</f>
        <v>-5.0033943317830563</v>
      </c>
      <c r="L3" s="22">
        <f>G3-J3</f>
        <v>3.9614126086235046E-2</v>
      </c>
    </row>
    <row r="4" spans="1:13" x14ac:dyDescent="0.15">
      <c r="A4" s="41">
        <f>RA!A8</f>
        <v>41876</v>
      </c>
      <c r="B4" s="12">
        <v>12</v>
      </c>
      <c r="C4" s="38" t="s">
        <v>6</v>
      </c>
      <c r="D4" s="38"/>
      <c r="E4" s="15">
        <f>VLOOKUP(C4,RA!B8:D39,3,0)</f>
        <v>650579.97019999998</v>
      </c>
      <c r="F4" s="25">
        <f>VLOOKUP(C4,RA!B8:I43,8,0)</f>
        <v>166404.56340000001</v>
      </c>
      <c r="G4" s="16">
        <f t="shared" ref="G4:G40" si="0">E4-F4</f>
        <v>484175.4068</v>
      </c>
      <c r="H4" s="27">
        <f>RA!J8</f>
        <v>25.5778798952025</v>
      </c>
      <c r="I4" s="20">
        <f>VLOOKUP(B4,RMS!B:D,3,FALSE)</f>
        <v>650580.65603846195</v>
      </c>
      <c r="J4" s="21">
        <f>VLOOKUP(B4,RMS!B:E,4,FALSE)</f>
        <v>484175.41504700901</v>
      </c>
      <c r="K4" s="22">
        <f t="shared" ref="K4:K40" si="1">E4-I4</f>
        <v>-0.68583846196997911</v>
      </c>
      <c r="L4" s="22">
        <f t="shared" ref="L4:L40" si="2">G4-J4</f>
        <v>-8.2470090128481388E-3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180216.1311</v>
      </c>
      <c r="F5" s="25">
        <f>VLOOKUP(C5,RA!B9:I44,8,0)</f>
        <v>30611.815500000001</v>
      </c>
      <c r="G5" s="16">
        <f t="shared" si="0"/>
        <v>149604.3156</v>
      </c>
      <c r="H5" s="27">
        <f>RA!J9</f>
        <v>16.986168393002401</v>
      </c>
      <c r="I5" s="20">
        <f>VLOOKUP(B5,RMS!B:D,3,FALSE)</f>
        <v>180216.26081608</v>
      </c>
      <c r="J5" s="21">
        <f>VLOOKUP(B5,RMS!B:E,4,FALSE)</f>
        <v>149604.32229569601</v>
      </c>
      <c r="K5" s="22">
        <f t="shared" si="1"/>
        <v>-0.12971608000225388</v>
      </c>
      <c r="L5" s="22">
        <f t="shared" si="2"/>
        <v>-6.6956960072275251E-3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146445.71720000001</v>
      </c>
      <c r="F6" s="25">
        <f>VLOOKUP(C6,RA!B10:I45,8,0)</f>
        <v>35890.826300000001</v>
      </c>
      <c r="G6" s="16">
        <f t="shared" si="0"/>
        <v>110554.89090000001</v>
      </c>
      <c r="H6" s="27">
        <f>RA!J10</f>
        <v>24.507938495042598</v>
      </c>
      <c r="I6" s="20">
        <f>VLOOKUP(B6,RMS!B:D,3,FALSE)</f>
        <v>146447.91359743601</v>
      </c>
      <c r="J6" s="21">
        <f>VLOOKUP(B6,RMS!B:E,4,FALSE)</f>
        <v>110554.89082478599</v>
      </c>
      <c r="K6" s="22">
        <f t="shared" si="1"/>
        <v>-2.1963974359969143</v>
      </c>
      <c r="L6" s="22">
        <f t="shared" si="2"/>
        <v>7.5214018579572439E-5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45988.765399999997</v>
      </c>
      <c r="F7" s="25">
        <f>VLOOKUP(C7,RA!B11:I46,8,0)</f>
        <v>9182.2062000000005</v>
      </c>
      <c r="G7" s="16">
        <f t="shared" si="0"/>
        <v>36806.559199999996</v>
      </c>
      <c r="H7" s="27">
        <f>RA!J11</f>
        <v>19.966194178372099</v>
      </c>
      <c r="I7" s="20">
        <f>VLOOKUP(B7,RMS!B:D,3,FALSE)</f>
        <v>45988.795215384598</v>
      </c>
      <c r="J7" s="21">
        <f>VLOOKUP(B7,RMS!B:E,4,FALSE)</f>
        <v>36806.559070940202</v>
      </c>
      <c r="K7" s="22">
        <f t="shared" si="1"/>
        <v>-2.9815384601533879E-2</v>
      </c>
      <c r="L7" s="22">
        <f t="shared" si="2"/>
        <v>1.2905979383504018E-4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148612.91099999999</v>
      </c>
      <c r="F8" s="25">
        <f>VLOOKUP(C8,RA!B12:I47,8,0)</f>
        <v>24067.440699999999</v>
      </c>
      <c r="G8" s="16">
        <f t="shared" si="0"/>
        <v>124545.47029999999</v>
      </c>
      <c r="H8" s="27">
        <f>RA!J12</f>
        <v>16.194717227495801</v>
      </c>
      <c r="I8" s="20">
        <f>VLOOKUP(B8,RMS!B:D,3,FALSE)</f>
        <v>148612.913350427</v>
      </c>
      <c r="J8" s="21">
        <f>VLOOKUP(B8,RMS!B:E,4,FALSE)</f>
        <v>124545.471019658</v>
      </c>
      <c r="K8" s="22">
        <f t="shared" si="1"/>
        <v>-2.3504270066041499E-3</v>
      </c>
      <c r="L8" s="22">
        <f t="shared" si="2"/>
        <v>-7.196580118034035E-4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293471.14240000001</v>
      </c>
      <c r="F9" s="25">
        <f>VLOOKUP(C9,RA!B13:I48,8,0)</f>
        <v>77212.559500000003</v>
      </c>
      <c r="G9" s="16">
        <f t="shared" si="0"/>
        <v>216258.58290000001</v>
      </c>
      <c r="H9" s="27">
        <f>RA!J13</f>
        <v>26.310102883901099</v>
      </c>
      <c r="I9" s="20">
        <f>VLOOKUP(B9,RMS!B:D,3,FALSE)</f>
        <v>293471.38479743601</v>
      </c>
      <c r="J9" s="21">
        <f>VLOOKUP(B9,RMS!B:E,4,FALSE)</f>
        <v>216258.58189230799</v>
      </c>
      <c r="K9" s="22">
        <f t="shared" si="1"/>
        <v>-0.24239743599900976</v>
      </c>
      <c r="L9" s="22">
        <f t="shared" si="2"/>
        <v>1.0076920152641833E-3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137019.435</v>
      </c>
      <c r="F10" s="25">
        <f>VLOOKUP(C10,RA!B14:I49,8,0)</f>
        <v>10462.055399999999</v>
      </c>
      <c r="G10" s="16">
        <f t="shared" si="0"/>
        <v>126557.3796</v>
      </c>
      <c r="H10" s="27">
        <f>RA!J14</f>
        <v>7.6354536128396697</v>
      </c>
      <c r="I10" s="20">
        <f>VLOOKUP(B10,RMS!B:D,3,FALSE)</f>
        <v>137019.43318461499</v>
      </c>
      <c r="J10" s="21">
        <f>VLOOKUP(B10,RMS!B:E,4,FALSE)</f>
        <v>126557.37773675199</v>
      </c>
      <c r="K10" s="22">
        <f t="shared" si="1"/>
        <v>1.8153850105591118E-3</v>
      </c>
      <c r="L10" s="22">
        <f t="shared" si="2"/>
        <v>1.8632480059750378E-3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81373.4948</v>
      </c>
      <c r="F11" s="25">
        <f>VLOOKUP(C11,RA!B15:I50,8,0)</f>
        <v>21880.7111</v>
      </c>
      <c r="G11" s="16">
        <f t="shared" si="0"/>
        <v>59492.7837</v>
      </c>
      <c r="H11" s="27">
        <f>RA!J15</f>
        <v>26.889236051343801</v>
      </c>
      <c r="I11" s="20">
        <f>VLOOKUP(B11,RMS!B:D,3,FALSE)</f>
        <v>81373.523452991503</v>
      </c>
      <c r="J11" s="21">
        <f>VLOOKUP(B11,RMS!B:E,4,FALSE)</f>
        <v>59492.7839880342</v>
      </c>
      <c r="K11" s="22">
        <f t="shared" si="1"/>
        <v>-2.865299150289502E-2</v>
      </c>
      <c r="L11" s="22">
        <f t="shared" si="2"/>
        <v>-2.8803419991163537E-4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803883.98430000001</v>
      </c>
      <c r="F12" s="25">
        <f>VLOOKUP(C12,RA!B16:I51,8,0)</f>
        <v>44339.756000000001</v>
      </c>
      <c r="G12" s="16">
        <f t="shared" si="0"/>
        <v>759544.22829999996</v>
      </c>
      <c r="H12" s="27">
        <f>RA!J16</f>
        <v>5.5156909287861797</v>
      </c>
      <c r="I12" s="20">
        <f>VLOOKUP(B12,RMS!B:D,3,FALSE)</f>
        <v>803883.77069999999</v>
      </c>
      <c r="J12" s="21">
        <f>VLOOKUP(B12,RMS!B:E,4,FALSE)</f>
        <v>759544.22829999996</v>
      </c>
      <c r="K12" s="22">
        <f t="shared" si="1"/>
        <v>0.2136000000173226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1280968.5055</v>
      </c>
      <c r="F13" s="25">
        <f>VLOOKUP(C13,RA!B17:I52,8,0)</f>
        <v>77938.806299999997</v>
      </c>
      <c r="G13" s="16">
        <f t="shared" si="0"/>
        <v>1203029.6991999999</v>
      </c>
      <c r="H13" s="27">
        <f>RA!J17</f>
        <v>6.0843655379004202</v>
      </c>
      <c r="I13" s="20">
        <f>VLOOKUP(B13,RMS!B:D,3,FALSE)</f>
        <v>1280968.5698529901</v>
      </c>
      <c r="J13" s="21">
        <f>VLOOKUP(B13,RMS!B:E,4,FALSE)</f>
        <v>1203029.70603419</v>
      </c>
      <c r="K13" s="22">
        <f t="shared" si="1"/>
        <v>-6.4352990128099918E-2</v>
      </c>
      <c r="L13" s="22">
        <f t="shared" si="2"/>
        <v>-6.8341901060193777E-3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1687258.2382</v>
      </c>
      <c r="F14" s="25">
        <f>VLOOKUP(C14,RA!B18:I53,8,0)</f>
        <v>277959.43770000001</v>
      </c>
      <c r="G14" s="16">
        <f t="shared" si="0"/>
        <v>1409298.8004999999</v>
      </c>
      <c r="H14" s="27">
        <f>RA!J18</f>
        <v>16.474030554832702</v>
      </c>
      <c r="I14" s="20">
        <f>VLOOKUP(B14,RMS!B:D,3,FALSE)</f>
        <v>1687258.52402308</v>
      </c>
      <c r="J14" s="21">
        <f>VLOOKUP(B14,RMS!B:E,4,FALSE)</f>
        <v>1409298.8017025599</v>
      </c>
      <c r="K14" s="22">
        <f t="shared" si="1"/>
        <v>-0.28582307999022305</v>
      </c>
      <c r="L14" s="22">
        <f t="shared" si="2"/>
        <v>-1.2025600299239159E-3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427789.11190000002</v>
      </c>
      <c r="F15" s="25">
        <f>VLOOKUP(C15,RA!B19:I54,8,0)</f>
        <v>54189.129099999998</v>
      </c>
      <c r="G15" s="16">
        <f t="shared" si="0"/>
        <v>373599.9828</v>
      </c>
      <c r="H15" s="27">
        <f>RA!J19</f>
        <v>12.6672529974693</v>
      </c>
      <c r="I15" s="20">
        <f>VLOOKUP(B15,RMS!B:D,3,FALSE)</f>
        <v>427789.11747863202</v>
      </c>
      <c r="J15" s="21">
        <f>VLOOKUP(B15,RMS!B:E,4,FALSE)</f>
        <v>373599.983286325</v>
      </c>
      <c r="K15" s="22">
        <f t="shared" si="1"/>
        <v>-5.5786320008337498E-3</v>
      </c>
      <c r="L15" s="22">
        <f t="shared" si="2"/>
        <v>-4.8632500693202019E-4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932531.92779999995</v>
      </c>
      <c r="F16" s="25">
        <f>VLOOKUP(C16,RA!B20:I55,8,0)</f>
        <v>75751.949299999993</v>
      </c>
      <c r="G16" s="16">
        <f t="shared" si="0"/>
        <v>856779.97849999997</v>
      </c>
      <c r="H16" s="27">
        <f>RA!J20</f>
        <v>8.1232553054469303</v>
      </c>
      <c r="I16" s="20">
        <f>VLOOKUP(B16,RMS!B:D,3,FALSE)</f>
        <v>932531.92359999998</v>
      </c>
      <c r="J16" s="21">
        <f>VLOOKUP(B16,RMS!B:E,4,FALSE)</f>
        <v>856779.97849999997</v>
      </c>
      <c r="K16" s="22">
        <f t="shared" si="1"/>
        <v>4.1999999666586518E-3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444927.77059999999</v>
      </c>
      <c r="F17" s="25">
        <f>VLOOKUP(C17,RA!B21:I56,8,0)</f>
        <v>31502.249299999999</v>
      </c>
      <c r="G17" s="16">
        <f t="shared" si="0"/>
        <v>413425.52129999996</v>
      </c>
      <c r="H17" s="27">
        <f>RA!J21</f>
        <v>7.0803063736655902</v>
      </c>
      <c r="I17" s="20">
        <f>VLOOKUP(B17,RMS!B:D,3,FALSE)</f>
        <v>444927.58273801499</v>
      </c>
      <c r="J17" s="21">
        <f>VLOOKUP(B17,RMS!B:E,4,FALSE)</f>
        <v>413425.52117851097</v>
      </c>
      <c r="K17" s="22">
        <f t="shared" si="1"/>
        <v>0.18786198500311002</v>
      </c>
      <c r="L17" s="22">
        <f t="shared" si="2"/>
        <v>1.214889925904572E-4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1229872.5688</v>
      </c>
      <c r="F18" s="25">
        <f>VLOOKUP(C18,RA!B22:I57,8,0)</f>
        <v>122143.8514</v>
      </c>
      <c r="G18" s="16">
        <f t="shared" si="0"/>
        <v>1107728.7174</v>
      </c>
      <c r="H18" s="27">
        <f>RA!J22</f>
        <v>9.9314233440605193</v>
      </c>
      <c r="I18" s="20">
        <f>VLOOKUP(B18,RMS!B:D,3,FALSE)</f>
        <v>1229873.12253333</v>
      </c>
      <c r="J18" s="21">
        <f>VLOOKUP(B18,RMS!B:E,4,FALSE)</f>
        <v>1107728.7161999999</v>
      </c>
      <c r="K18" s="22">
        <f t="shared" si="1"/>
        <v>-0.55373332998715341</v>
      </c>
      <c r="L18" s="22">
        <f t="shared" si="2"/>
        <v>1.2000000569969416E-3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2980611.2053</v>
      </c>
      <c r="F19" s="25">
        <f>VLOOKUP(C19,RA!B23:I58,8,0)</f>
        <v>136452.82490000001</v>
      </c>
      <c r="G19" s="16">
        <f t="shared" si="0"/>
        <v>2844158.3804000001</v>
      </c>
      <c r="H19" s="27">
        <f>RA!J23</f>
        <v>4.5780148936354097</v>
      </c>
      <c r="I19" s="20">
        <f>VLOOKUP(B19,RMS!B:D,3,FALSE)</f>
        <v>2980612.4900247902</v>
      </c>
      <c r="J19" s="21">
        <f>VLOOKUP(B19,RMS!B:E,4,FALSE)</f>
        <v>2844158.4259794899</v>
      </c>
      <c r="K19" s="22">
        <f t="shared" si="1"/>
        <v>-1.2847247901372612</v>
      </c>
      <c r="L19" s="22">
        <f t="shared" si="2"/>
        <v>-4.5579489786177874E-2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266850.28039999999</v>
      </c>
      <c r="F20" s="25">
        <f>VLOOKUP(C20,RA!B24:I59,8,0)</f>
        <v>51835.989099999999</v>
      </c>
      <c r="G20" s="16">
        <f t="shared" si="0"/>
        <v>215014.29129999998</v>
      </c>
      <c r="H20" s="27">
        <f>RA!J24</f>
        <v>19.425120716493002</v>
      </c>
      <c r="I20" s="20">
        <f>VLOOKUP(B20,RMS!B:D,3,FALSE)</f>
        <v>266850.27209524199</v>
      </c>
      <c r="J20" s="21">
        <f>VLOOKUP(B20,RMS!B:E,4,FALSE)</f>
        <v>215014.276835344</v>
      </c>
      <c r="K20" s="22">
        <f t="shared" si="1"/>
        <v>8.3047579973936081E-3</v>
      </c>
      <c r="L20" s="22">
        <f t="shared" si="2"/>
        <v>1.4464655978372321E-2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231541.8376</v>
      </c>
      <c r="F21" s="25">
        <f>VLOOKUP(C21,RA!B25:I60,8,0)</f>
        <v>24824.924999999999</v>
      </c>
      <c r="G21" s="16">
        <f t="shared" si="0"/>
        <v>206716.91260000001</v>
      </c>
      <c r="H21" s="27">
        <f>RA!J25</f>
        <v>10.721572074108799</v>
      </c>
      <c r="I21" s="20">
        <f>VLOOKUP(B21,RMS!B:D,3,FALSE)</f>
        <v>231541.84266186401</v>
      </c>
      <c r="J21" s="21">
        <f>VLOOKUP(B21,RMS!B:E,4,FALSE)</f>
        <v>206716.904863537</v>
      </c>
      <c r="K21" s="22">
        <f t="shared" si="1"/>
        <v>-5.0618640088941902E-3</v>
      </c>
      <c r="L21" s="22">
        <f t="shared" si="2"/>
        <v>7.7364630124066025E-3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457046.37209999998</v>
      </c>
      <c r="F22" s="25">
        <f>VLOOKUP(C22,RA!B26:I61,8,0)</f>
        <v>98575.065499999997</v>
      </c>
      <c r="G22" s="16">
        <f t="shared" si="0"/>
        <v>358471.30660000001</v>
      </c>
      <c r="H22" s="27">
        <f>RA!J26</f>
        <v>21.567847710304601</v>
      </c>
      <c r="I22" s="20">
        <f>VLOOKUP(B22,RMS!B:D,3,FALSE)</f>
        <v>457046.413787595</v>
      </c>
      <c r="J22" s="21">
        <f>VLOOKUP(B22,RMS!B:E,4,FALSE)</f>
        <v>358471.36330408102</v>
      </c>
      <c r="K22" s="22">
        <f t="shared" si="1"/>
        <v>-4.1687595017720014E-2</v>
      </c>
      <c r="L22" s="22">
        <f t="shared" si="2"/>
        <v>-5.6704081012867391E-2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328576.64189999999</v>
      </c>
      <c r="F23" s="25">
        <f>VLOOKUP(C23,RA!B27:I62,8,0)</f>
        <v>108668.51179999999</v>
      </c>
      <c r="G23" s="16">
        <f t="shared" si="0"/>
        <v>219908.13010000001</v>
      </c>
      <c r="H23" s="27">
        <f>RA!J27</f>
        <v>33.072500580571599</v>
      </c>
      <c r="I23" s="20">
        <f>VLOOKUP(B23,RMS!B:D,3,FALSE)</f>
        <v>328576.61723245599</v>
      </c>
      <c r="J23" s="21">
        <f>VLOOKUP(B23,RMS!B:E,4,FALSE)</f>
        <v>219908.14166007101</v>
      </c>
      <c r="K23" s="22">
        <f t="shared" si="1"/>
        <v>2.4667543999385089E-2</v>
      </c>
      <c r="L23" s="22">
        <f t="shared" si="2"/>
        <v>-1.1560070997802541E-2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975119.1666</v>
      </c>
      <c r="F24" s="25">
        <f>VLOOKUP(C24,RA!B28:I63,8,0)</f>
        <v>45291.6086</v>
      </c>
      <c r="G24" s="16">
        <f t="shared" si="0"/>
        <v>929827.55799999996</v>
      </c>
      <c r="H24" s="27">
        <f>RA!J28</f>
        <v>4.6447255013887903</v>
      </c>
      <c r="I24" s="20">
        <f>VLOOKUP(B24,RMS!B:D,3,FALSE)</f>
        <v>975119.16658495599</v>
      </c>
      <c r="J24" s="21">
        <f>VLOOKUP(B24,RMS!B:E,4,FALSE)</f>
        <v>929827.54716548696</v>
      </c>
      <c r="K24" s="22">
        <f t="shared" si="1"/>
        <v>1.5044002793729305E-5</v>
      </c>
      <c r="L24" s="22">
        <f t="shared" si="2"/>
        <v>1.0834512999281287E-2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735162.5416</v>
      </c>
      <c r="F25" s="25">
        <f>VLOOKUP(C25,RA!B29:I64,8,0)</f>
        <v>94835.085500000001</v>
      </c>
      <c r="G25" s="16">
        <f t="shared" si="0"/>
        <v>640327.45609999995</v>
      </c>
      <c r="H25" s="27">
        <f>RA!J29</f>
        <v>12.899879976692199</v>
      </c>
      <c r="I25" s="20">
        <f>VLOOKUP(B25,RMS!B:D,3,FALSE)</f>
        <v>735162.53877699096</v>
      </c>
      <c r="J25" s="21">
        <f>VLOOKUP(B25,RMS!B:E,4,FALSE)</f>
        <v>640327.46097978996</v>
      </c>
      <c r="K25" s="22">
        <f t="shared" si="1"/>
        <v>2.8230090392753482E-3</v>
      </c>
      <c r="L25" s="22">
        <f t="shared" si="2"/>
        <v>-4.8797900089994073E-3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944533.85649999999</v>
      </c>
      <c r="F26" s="25">
        <f>VLOOKUP(C26,RA!B30:I65,8,0)</f>
        <v>134038.32949999999</v>
      </c>
      <c r="G26" s="16">
        <f t="shared" si="0"/>
        <v>810495.527</v>
      </c>
      <c r="H26" s="27">
        <f>RA!J30</f>
        <v>14.190950231967699</v>
      </c>
      <c r="I26" s="20">
        <f>VLOOKUP(B26,RMS!B:D,3,FALSE)</f>
        <v>944533.83004070795</v>
      </c>
      <c r="J26" s="21">
        <f>VLOOKUP(B26,RMS!B:E,4,FALSE)</f>
        <v>810495.50806465896</v>
      </c>
      <c r="K26" s="22">
        <f t="shared" si="1"/>
        <v>2.645929204300046E-2</v>
      </c>
      <c r="L26" s="22">
        <f t="shared" si="2"/>
        <v>1.8935341038741171E-2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809120.84219999996</v>
      </c>
      <c r="F27" s="25">
        <f>VLOOKUP(C27,RA!B31:I66,8,0)</f>
        <v>25626.957600000002</v>
      </c>
      <c r="G27" s="16">
        <f t="shared" si="0"/>
        <v>783493.88459999999</v>
      </c>
      <c r="H27" s="27">
        <f>RA!J31</f>
        <v>3.16725960615726</v>
      </c>
      <c r="I27" s="20">
        <f>VLOOKUP(B27,RMS!B:D,3,FALSE)</f>
        <v>809120.81600619503</v>
      </c>
      <c r="J27" s="21">
        <f>VLOOKUP(B27,RMS!B:E,4,FALSE)</f>
        <v>783493.76249557501</v>
      </c>
      <c r="K27" s="22">
        <f t="shared" si="1"/>
        <v>2.6193804922513664E-2</v>
      </c>
      <c r="L27" s="22">
        <f t="shared" si="2"/>
        <v>0.12210442498326302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122106.57030000001</v>
      </c>
      <c r="F28" s="25">
        <f>VLOOKUP(C28,RA!B32:I67,8,0)</f>
        <v>34426.234199999999</v>
      </c>
      <c r="G28" s="16">
        <f t="shared" si="0"/>
        <v>87680.336100000015</v>
      </c>
      <c r="H28" s="27">
        <f>RA!J32</f>
        <v>28.193596884605999</v>
      </c>
      <c r="I28" s="20">
        <f>VLOOKUP(B28,RMS!B:D,3,FALSE)</f>
        <v>122106.521300908</v>
      </c>
      <c r="J28" s="21">
        <f>VLOOKUP(B28,RMS!B:E,4,FALSE)</f>
        <v>87680.324609539297</v>
      </c>
      <c r="K28" s="22">
        <f t="shared" si="1"/>
        <v>4.8999092003214173E-2</v>
      </c>
      <c r="L28" s="22">
        <f t="shared" si="2"/>
        <v>1.1490460718050599E-2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154112.30590000001</v>
      </c>
      <c r="F31" s="25">
        <f>VLOOKUP(C31,RA!B35:I70,8,0)</f>
        <v>14678.803900000001</v>
      </c>
      <c r="G31" s="16">
        <f t="shared" si="0"/>
        <v>139433.50200000001</v>
      </c>
      <c r="H31" s="27">
        <f>RA!J35</f>
        <v>9.5247448373945804</v>
      </c>
      <c r="I31" s="20">
        <f>VLOOKUP(B31,RMS!B:D,3,FALSE)</f>
        <v>154112.30470000001</v>
      </c>
      <c r="J31" s="21">
        <f>VLOOKUP(B31,RMS!B:E,4,FALSE)</f>
        <v>139433.5116</v>
      </c>
      <c r="K31" s="22">
        <f t="shared" si="1"/>
        <v>1.1999999987892807E-3</v>
      </c>
      <c r="L31" s="22">
        <f t="shared" si="2"/>
        <v>-9.5999999903142452E-3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262374.35820000002</v>
      </c>
      <c r="F35" s="25">
        <f>VLOOKUP(C35,RA!B8:I74,8,0)</f>
        <v>15110.076300000001</v>
      </c>
      <c r="G35" s="16">
        <f t="shared" si="0"/>
        <v>247264.2819</v>
      </c>
      <c r="H35" s="27">
        <f>RA!J39</f>
        <v>5.7589759927995896</v>
      </c>
      <c r="I35" s="20">
        <f>VLOOKUP(B35,RMS!B:D,3,FALSE)</f>
        <v>262374.35901367501</v>
      </c>
      <c r="J35" s="21">
        <f>VLOOKUP(B35,RMS!B:E,4,FALSE)</f>
        <v>247264.281011966</v>
      </c>
      <c r="K35" s="22">
        <f t="shared" si="1"/>
        <v>-8.136749966070056E-4</v>
      </c>
      <c r="L35" s="22">
        <f t="shared" si="2"/>
        <v>8.8803400285542011E-4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366305.397</v>
      </c>
      <c r="F36" s="25">
        <f>VLOOKUP(C36,RA!B8:I75,8,0)</f>
        <v>22977.31</v>
      </c>
      <c r="G36" s="16">
        <f t="shared" si="0"/>
        <v>343328.087</v>
      </c>
      <c r="H36" s="27">
        <f>RA!J40</f>
        <v>6.2727194816624596</v>
      </c>
      <c r="I36" s="20">
        <f>VLOOKUP(B36,RMS!B:D,3,FALSE)</f>
        <v>366305.38972307701</v>
      </c>
      <c r="J36" s="21">
        <f>VLOOKUP(B36,RMS!B:E,4,FALSE)</f>
        <v>343328.085349573</v>
      </c>
      <c r="K36" s="22">
        <f t="shared" si="1"/>
        <v>7.2769229882396758E-3</v>
      </c>
      <c r="L36" s="22">
        <f t="shared" si="2"/>
        <v>1.6504270024597645E-3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8786.7885000000006</v>
      </c>
      <c r="F40" s="25">
        <f>VLOOKUP(C40,RA!B8:I78,8,0)</f>
        <v>995.34230000000002</v>
      </c>
      <c r="G40" s="16">
        <f t="shared" si="0"/>
        <v>7791.4462000000003</v>
      </c>
      <c r="H40" s="27">
        <f>RA!J43</f>
        <v>0</v>
      </c>
      <c r="I40" s="20">
        <f>VLOOKUP(B40,RMS!B:D,3,FALSE)</f>
        <v>8786.7883669919102</v>
      </c>
      <c r="J40" s="21">
        <f>VLOOKUP(B40,RMS!B:E,4,FALSE)</f>
        <v>7791.4462899931896</v>
      </c>
      <c r="K40" s="22">
        <f t="shared" si="1"/>
        <v>1.3300809041538741E-4</v>
      </c>
      <c r="L40" s="22">
        <f t="shared" si="2"/>
        <v>-8.9993189249071293E-5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17133187.838300001</v>
      </c>
      <c r="E7" s="65">
        <v>21391881</v>
      </c>
      <c r="F7" s="66">
        <v>80.0920117230458</v>
      </c>
      <c r="G7" s="65">
        <v>20218049.900199998</v>
      </c>
      <c r="H7" s="66">
        <v>-15.257960471595601</v>
      </c>
      <c r="I7" s="65">
        <v>1867874.4214000001</v>
      </c>
      <c r="J7" s="66">
        <v>10.902083366088499</v>
      </c>
      <c r="K7" s="65">
        <v>2234077.4720000001</v>
      </c>
      <c r="L7" s="66">
        <v>11.0499157091204</v>
      </c>
      <c r="M7" s="66">
        <v>-0.163916898670558</v>
      </c>
      <c r="N7" s="65">
        <v>439621921.7202</v>
      </c>
      <c r="O7" s="65">
        <v>4655141086.2961998</v>
      </c>
      <c r="P7" s="65">
        <v>975073</v>
      </c>
      <c r="Q7" s="65">
        <v>1183411</v>
      </c>
      <c r="R7" s="66">
        <v>-17.604872694271101</v>
      </c>
      <c r="S7" s="65">
        <v>17.571184760833301</v>
      </c>
      <c r="T7" s="65">
        <v>17.5144559660169</v>
      </c>
      <c r="U7" s="67">
        <v>0.32285127945881198</v>
      </c>
      <c r="V7" s="55"/>
      <c r="W7" s="55"/>
    </row>
    <row r="8" spans="1:23" ht="14.25" thickBot="1" x14ac:dyDescent="0.2">
      <c r="A8" s="52">
        <v>41876</v>
      </c>
      <c r="B8" s="42" t="s">
        <v>6</v>
      </c>
      <c r="C8" s="43"/>
      <c r="D8" s="68">
        <v>650579.97019999998</v>
      </c>
      <c r="E8" s="68">
        <v>778518</v>
      </c>
      <c r="F8" s="69">
        <v>83.566464770243002</v>
      </c>
      <c r="G8" s="68">
        <v>756451.90370000002</v>
      </c>
      <c r="H8" s="69">
        <v>-13.9958578968673</v>
      </c>
      <c r="I8" s="68">
        <v>166404.56340000001</v>
      </c>
      <c r="J8" s="69">
        <v>25.5778798952025</v>
      </c>
      <c r="K8" s="68">
        <v>154613.4504</v>
      </c>
      <c r="L8" s="69">
        <v>20.439296886391102</v>
      </c>
      <c r="M8" s="69">
        <v>7.6261883875530997E-2</v>
      </c>
      <c r="N8" s="68">
        <v>15501912.616599999</v>
      </c>
      <c r="O8" s="68">
        <v>176077030.16029999</v>
      </c>
      <c r="P8" s="68">
        <v>28042</v>
      </c>
      <c r="Q8" s="68">
        <v>35140</v>
      </c>
      <c r="R8" s="69">
        <v>-20.199203187251001</v>
      </c>
      <c r="S8" s="68">
        <v>23.200198637757701</v>
      </c>
      <c r="T8" s="68">
        <v>24.751688252703499</v>
      </c>
      <c r="U8" s="70">
        <v>-6.6873979795191003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180216.1311</v>
      </c>
      <c r="E9" s="68">
        <v>245345</v>
      </c>
      <c r="F9" s="69">
        <v>73.454169068046994</v>
      </c>
      <c r="G9" s="68">
        <v>224001.74410000001</v>
      </c>
      <c r="H9" s="69">
        <v>-19.546996464658299</v>
      </c>
      <c r="I9" s="68">
        <v>30611.815500000001</v>
      </c>
      <c r="J9" s="69">
        <v>16.986168393002401</v>
      </c>
      <c r="K9" s="68">
        <v>33567.364500000003</v>
      </c>
      <c r="L9" s="69">
        <v>14.985313902294701</v>
      </c>
      <c r="M9" s="69">
        <v>-8.8048288688258994E-2</v>
      </c>
      <c r="N9" s="68">
        <v>3395493.5088999998</v>
      </c>
      <c r="O9" s="68">
        <v>30530324.972800002</v>
      </c>
      <c r="P9" s="68">
        <v>9625</v>
      </c>
      <c r="Q9" s="68">
        <v>11183</v>
      </c>
      <c r="R9" s="69">
        <v>-13.9318608602343</v>
      </c>
      <c r="S9" s="68">
        <v>18.723753880519499</v>
      </c>
      <c r="T9" s="68">
        <v>18.274238746311401</v>
      </c>
      <c r="U9" s="70">
        <v>2.4007746367345701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146445.71720000001</v>
      </c>
      <c r="E10" s="68">
        <v>202190</v>
      </c>
      <c r="F10" s="69">
        <v>72.429752806765904</v>
      </c>
      <c r="G10" s="68">
        <v>184746.3003</v>
      </c>
      <c r="H10" s="69">
        <v>-20.731447957445202</v>
      </c>
      <c r="I10" s="68">
        <v>35890.826300000001</v>
      </c>
      <c r="J10" s="69">
        <v>24.507938495042598</v>
      </c>
      <c r="K10" s="68">
        <v>39843.5046</v>
      </c>
      <c r="L10" s="69">
        <v>21.566604871274901</v>
      </c>
      <c r="M10" s="69">
        <v>-9.9205085990351993E-2</v>
      </c>
      <c r="N10" s="68">
        <v>4136463.4717000001</v>
      </c>
      <c r="O10" s="68">
        <v>45404624.463399999</v>
      </c>
      <c r="P10" s="68">
        <v>91666</v>
      </c>
      <c r="Q10" s="68">
        <v>109273</v>
      </c>
      <c r="R10" s="69">
        <v>-16.1128549595966</v>
      </c>
      <c r="S10" s="68">
        <v>1.5976012611000801</v>
      </c>
      <c r="T10" s="68">
        <v>1.8357088878313901</v>
      </c>
      <c r="U10" s="70">
        <v>-14.9040710300489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45988.765399999997</v>
      </c>
      <c r="E11" s="68">
        <v>53273</v>
      </c>
      <c r="F11" s="69">
        <v>86.326592082293104</v>
      </c>
      <c r="G11" s="68">
        <v>57932.945699999997</v>
      </c>
      <c r="H11" s="69">
        <v>-20.617250090909799</v>
      </c>
      <c r="I11" s="68">
        <v>9182.2062000000005</v>
      </c>
      <c r="J11" s="69">
        <v>19.966194178372099</v>
      </c>
      <c r="K11" s="68">
        <v>12153.029500000001</v>
      </c>
      <c r="L11" s="69">
        <v>20.977751697511199</v>
      </c>
      <c r="M11" s="69">
        <v>-0.244451253903399</v>
      </c>
      <c r="N11" s="68">
        <v>1305173.0072000001</v>
      </c>
      <c r="O11" s="68">
        <v>18402279.693399999</v>
      </c>
      <c r="P11" s="68">
        <v>2527</v>
      </c>
      <c r="Q11" s="68">
        <v>3230</v>
      </c>
      <c r="R11" s="69">
        <v>-21.764705882352899</v>
      </c>
      <c r="S11" s="68">
        <v>18.198957419865501</v>
      </c>
      <c r="T11" s="68">
        <v>18.033483219814201</v>
      </c>
      <c r="U11" s="70">
        <v>0.90925098748010702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148612.91099999999</v>
      </c>
      <c r="E12" s="68">
        <v>206657</v>
      </c>
      <c r="F12" s="69">
        <v>71.912836729459897</v>
      </c>
      <c r="G12" s="68">
        <v>190173.32089999999</v>
      </c>
      <c r="H12" s="69">
        <v>-21.8539644274572</v>
      </c>
      <c r="I12" s="68">
        <v>24067.440699999999</v>
      </c>
      <c r="J12" s="69">
        <v>16.194717227495801</v>
      </c>
      <c r="K12" s="68">
        <v>10385.638999999999</v>
      </c>
      <c r="L12" s="69">
        <v>5.4611440505165003</v>
      </c>
      <c r="M12" s="69">
        <v>1.31737697603393</v>
      </c>
      <c r="N12" s="68">
        <v>4284169.0855</v>
      </c>
      <c r="O12" s="68">
        <v>55036106.962499999</v>
      </c>
      <c r="P12" s="68">
        <v>1751</v>
      </c>
      <c r="Q12" s="68">
        <v>3204</v>
      </c>
      <c r="R12" s="69">
        <v>-45.349563046192301</v>
      </c>
      <c r="S12" s="68">
        <v>84.873164477441506</v>
      </c>
      <c r="T12" s="68">
        <v>96.784707677902603</v>
      </c>
      <c r="U12" s="70">
        <v>-14.034522306078401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293471.14240000001</v>
      </c>
      <c r="E13" s="68">
        <v>367935</v>
      </c>
      <c r="F13" s="69">
        <v>79.7616813839401</v>
      </c>
      <c r="G13" s="68">
        <v>386217.75660000002</v>
      </c>
      <c r="H13" s="69">
        <v>-24.0140730494834</v>
      </c>
      <c r="I13" s="68">
        <v>77212.559500000003</v>
      </c>
      <c r="J13" s="69">
        <v>26.310102883901099</v>
      </c>
      <c r="K13" s="68">
        <v>89870.427200000006</v>
      </c>
      <c r="L13" s="69">
        <v>23.269366999373201</v>
      </c>
      <c r="M13" s="69">
        <v>-0.14084574975738001</v>
      </c>
      <c r="N13" s="68">
        <v>7297460.2982000001</v>
      </c>
      <c r="O13" s="68">
        <v>87954595.680500001</v>
      </c>
      <c r="P13" s="68">
        <v>12058</v>
      </c>
      <c r="Q13" s="68">
        <v>15039</v>
      </c>
      <c r="R13" s="69">
        <v>-19.821796662012101</v>
      </c>
      <c r="S13" s="68">
        <v>24.338293448333101</v>
      </c>
      <c r="T13" s="68">
        <v>23.9769632887825</v>
      </c>
      <c r="U13" s="70">
        <v>1.4846158393053199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137019.435</v>
      </c>
      <c r="E14" s="68">
        <v>149620</v>
      </c>
      <c r="F14" s="69">
        <v>91.578288330437104</v>
      </c>
      <c r="G14" s="68">
        <v>165108.21720000001</v>
      </c>
      <c r="H14" s="69">
        <v>-17.0123466150539</v>
      </c>
      <c r="I14" s="68">
        <v>10462.055399999999</v>
      </c>
      <c r="J14" s="69">
        <v>7.6354536128396697</v>
      </c>
      <c r="K14" s="68">
        <v>15354.587</v>
      </c>
      <c r="L14" s="69">
        <v>9.2997109776799203</v>
      </c>
      <c r="M14" s="69">
        <v>-0.318636483026212</v>
      </c>
      <c r="N14" s="68">
        <v>3833705.8681999999</v>
      </c>
      <c r="O14" s="68">
        <v>42191490.8882</v>
      </c>
      <c r="P14" s="68">
        <v>2835</v>
      </c>
      <c r="Q14" s="68">
        <v>3440</v>
      </c>
      <c r="R14" s="69">
        <v>-17.587209302325601</v>
      </c>
      <c r="S14" s="68">
        <v>48.331370370370401</v>
      </c>
      <c r="T14" s="68">
        <v>49.256007441860497</v>
      </c>
      <c r="U14" s="70">
        <v>-1.9131199144664599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81373.4948</v>
      </c>
      <c r="E15" s="68">
        <v>102172</v>
      </c>
      <c r="F15" s="69">
        <v>79.6436350467838</v>
      </c>
      <c r="G15" s="68">
        <v>106453.0781</v>
      </c>
      <c r="H15" s="69">
        <v>-23.5592842852705</v>
      </c>
      <c r="I15" s="68">
        <v>21880.7111</v>
      </c>
      <c r="J15" s="69">
        <v>26.889236051343801</v>
      </c>
      <c r="K15" s="68">
        <v>14537.5993</v>
      </c>
      <c r="L15" s="69">
        <v>13.6563447102428</v>
      </c>
      <c r="M15" s="69">
        <v>0.505111720887781</v>
      </c>
      <c r="N15" s="68">
        <v>2909602.0134000001</v>
      </c>
      <c r="O15" s="68">
        <v>32914084.7566</v>
      </c>
      <c r="P15" s="68">
        <v>3073</v>
      </c>
      <c r="Q15" s="68">
        <v>4543</v>
      </c>
      <c r="R15" s="69">
        <v>-32.357473035439099</v>
      </c>
      <c r="S15" s="68">
        <v>26.4801479986983</v>
      </c>
      <c r="T15" s="68">
        <v>28.556504182258401</v>
      </c>
      <c r="U15" s="70">
        <v>-7.8411804332141504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803883.98430000001</v>
      </c>
      <c r="E16" s="68">
        <v>1019441</v>
      </c>
      <c r="F16" s="69">
        <v>78.855371159292204</v>
      </c>
      <c r="G16" s="68">
        <v>979803.77480000001</v>
      </c>
      <c r="H16" s="69">
        <v>-17.954594075319701</v>
      </c>
      <c r="I16" s="68">
        <v>44339.756000000001</v>
      </c>
      <c r="J16" s="69">
        <v>5.5156909287861797</v>
      </c>
      <c r="K16" s="68">
        <v>110917.3219</v>
      </c>
      <c r="L16" s="69">
        <v>11.3203607449503</v>
      </c>
      <c r="M16" s="69">
        <v>-0.600244982114015</v>
      </c>
      <c r="N16" s="68">
        <v>23311470.357700001</v>
      </c>
      <c r="O16" s="68">
        <v>241388923.40549999</v>
      </c>
      <c r="P16" s="68">
        <v>51235</v>
      </c>
      <c r="Q16" s="68">
        <v>64128</v>
      </c>
      <c r="R16" s="69">
        <v>-20.1051022954092</v>
      </c>
      <c r="S16" s="68">
        <v>15.6901333912365</v>
      </c>
      <c r="T16" s="68">
        <v>16.811675065494001</v>
      </c>
      <c r="U16" s="70">
        <v>-7.14806972185447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1280968.5055</v>
      </c>
      <c r="E17" s="68">
        <v>643405</v>
      </c>
      <c r="F17" s="69">
        <v>199.09209681304901</v>
      </c>
      <c r="G17" s="68">
        <v>727349.73990000004</v>
      </c>
      <c r="H17" s="69">
        <v>76.114520323622401</v>
      </c>
      <c r="I17" s="68">
        <v>77938.806299999997</v>
      </c>
      <c r="J17" s="69">
        <v>6.0843655379004202</v>
      </c>
      <c r="K17" s="68">
        <v>75841.874899999995</v>
      </c>
      <c r="L17" s="69">
        <v>10.427153642816601</v>
      </c>
      <c r="M17" s="69">
        <v>2.7648728393975999E-2</v>
      </c>
      <c r="N17" s="68">
        <v>20829940.453400001</v>
      </c>
      <c r="O17" s="68">
        <v>230606431.64789999</v>
      </c>
      <c r="P17" s="68">
        <v>17418</v>
      </c>
      <c r="Q17" s="68">
        <v>20383</v>
      </c>
      <c r="R17" s="69">
        <v>-14.5464357552863</v>
      </c>
      <c r="S17" s="68">
        <v>73.542800866919293</v>
      </c>
      <c r="T17" s="68">
        <v>43.223502973065798</v>
      </c>
      <c r="U17" s="70">
        <v>41.226738085102802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1687258.2382</v>
      </c>
      <c r="E18" s="68">
        <v>1999274</v>
      </c>
      <c r="F18" s="69">
        <v>84.393546767476593</v>
      </c>
      <c r="G18" s="68">
        <v>2039084.4426</v>
      </c>
      <c r="H18" s="69">
        <v>-17.254126266168399</v>
      </c>
      <c r="I18" s="68">
        <v>277959.43770000001</v>
      </c>
      <c r="J18" s="69">
        <v>16.474030554832702</v>
      </c>
      <c r="K18" s="68">
        <v>289921.89140000002</v>
      </c>
      <c r="L18" s="69">
        <v>14.2182386046909</v>
      </c>
      <c r="M18" s="69">
        <v>-4.1260953570062001E-2</v>
      </c>
      <c r="N18" s="68">
        <v>48453263.084600002</v>
      </c>
      <c r="O18" s="68">
        <v>570438128.06130004</v>
      </c>
      <c r="P18" s="68">
        <v>86908</v>
      </c>
      <c r="Q18" s="68">
        <v>102153</v>
      </c>
      <c r="R18" s="69">
        <v>-14.9236928920345</v>
      </c>
      <c r="S18" s="68">
        <v>19.414302920329501</v>
      </c>
      <c r="T18" s="68">
        <v>19.582099251123299</v>
      </c>
      <c r="U18" s="70">
        <v>-0.864292328611312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427789.11190000002</v>
      </c>
      <c r="E19" s="68">
        <v>641707</v>
      </c>
      <c r="F19" s="69">
        <v>66.664242699549803</v>
      </c>
      <c r="G19" s="68">
        <v>584903.00800000003</v>
      </c>
      <c r="H19" s="69">
        <v>-26.861529852142599</v>
      </c>
      <c r="I19" s="68">
        <v>54189.129099999998</v>
      </c>
      <c r="J19" s="69">
        <v>12.6672529974693</v>
      </c>
      <c r="K19" s="68">
        <v>50867.806400000001</v>
      </c>
      <c r="L19" s="69">
        <v>8.6967934348527098</v>
      </c>
      <c r="M19" s="69">
        <v>6.5293216575582E-2</v>
      </c>
      <c r="N19" s="68">
        <v>12758344.3222</v>
      </c>
      <c r="O19" s="68">
        <v>177783029.23190001</v>
      </c>
      <c r="P19" s="68">
        <v>9798</v>
      </c>
      <c r="Q19" s="68">
        <v>12347</v>
      </c>
      <c r="R19" s="69">
        <v>-20.644691018061099</v>
      </c>
      <c r="S19" s="68">
        <v>43.660860573586497</v>
      </c>
      <c r="T19" s="68">
        <v>54.938640746740099</v>
      </c>
      <c r="U19" s="70">
        <v>-25.830412009735699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932531.92779999995</v>
      </c>
      <c r="E20" s="68">
        <v>870822</v>
      </c>
      <c r="F20" s="69">
        <v>107.08639972348</v>
      </c>
      <c r="G20" s="68">
        <v>1172592.9223</v>
      </c>
      <c r="H20" s="69">
        <v>-20.472662757432399</v>
      </c>
      <c r="I20" s="68">
        <v>75751.949299999993</v>
      </c>
      <c r="J20" s="69">
        <v>8.1232553054469303</v>
      </c>
      <c r="K20" s="68">
        <v>43624.856500000002</v>
      </c>
      <c r="L20" s="69">
        <v>3.7203752189149601</v>
      </c>
      <c r="M20" s="69">
        <v>0.73644007975132297</v>
      </c>
      <c r="N20" s="68">
        <v>23704267.927299999</v>
      </c>
      <c r="O20" s="68">
        <v>265143740.7105</v>
      </c>
      <c r="P20" s="68">
        <v>39820</v>
      </c>
      <c r="Q20" s="68">
        <v>49542</v>
      </c>
      <c r="R20" s="69">
        <v>-19.623753582818601</v>
      </c>
      <c r="S20" s="68">
        <v>23.4186822651934</v>
      </c>
      <c r="T20" s="68">
        <v>24.3027590488878</v>
      </c>
      <c r="U20" s="70">
        <v>-3.7750919273900498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444927.77059999999</v>
      </c>
      <c r="E21" s="68">
        <v>435777</v>
      </c>
      <c r="F21" s="69">
        <v>102.09987461476901</v>
      </c>
      <c r="G21" s="68">
        <v>499583.80080000003</v>
      </c>
      <c r="H21" s="69">
        <v>-10.9403127388193</v>
      </c>
      <c r="I21" s="68">
        <v>31502.249299999999</v>
      </c>
      <c r="J21" s="69">
        <v>7.0803063736655902</v>
      </c>
      <c r="K21" s="68">
        <v>27000.262599999998</v>
      </c>
      <c r="L21" s="69">
        <v>5.4045512598213898</v>
      </c>
      <c r="M21" s="69">
        <v>0.16673862646061799</v>
      </c>
      <c r="N21" s="68">
        <v>9883039.4244999997</v>
      </c>
      <c r="O21" s="68">
        <v>106407704.3232</v>
      </c>
      <c r="P21" s="68">
        <v>33971</v>
      </c>
      <c r="Q21" s="68">
        <v>41566</v>
      </c>
      <c r="R21" s="69">
        <v>-18.2721455035365</v>
      </c>
      <c r="S21" s="68">
        <v>13.0972821112125</v>
      </c>
      <c r="T21" s="68">
        <v>11.120110130876199</v>
      </c>
      <c r="U21" s="70">
        <v>15.096047894117399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1229872.5688</v>
      </c>
      <c r="E22" s="68">
        <v>1394747</v>
      </c>
      <c r="F22" s="69">
        <v>88.178900460083398</v>
      </c>
      <c r="G22" s="68">
        <v>1389094.5001999999</v>
      </c>
      <c r="H22" s="69">
        <v>-11.4622821828951</v>
      </c>
      <c r="I22" s="68">
        <v>122143.8514</v>
      </c>
      <c r="J22" s="69">
        <v>9.9314233440605193</v>
      </c>
      <c r="K22" s="68">
        <v>156571.30989999999</v>
      </c>
      <c r="L22" s="69">
        <v>11.2714656833971</v>
      </c>
      <c r="M22" s="69">
        <v>-0.21988356948657001</v>
      </c>
      <c r="N22" s="68">
        <v>32084677.204700001</v>
      </c>
      <c r="O22" s="68">
        <v>327394448.7604</v>
      </c>
      <c r="P22" s="68">
        <v>75631</v>
      </c>
      <c r="Q22" s="68">
        <v>91287</v>
      </c>
      <c r="R22" s="69">
        <v>-17.150306177221299</v>
      </c>
      <c r="S22" s="68">
        <v>16.261487601644799</v>
      </c>
      <c r="T22" s="68">
        <v>16.485117710079201</v>
      </c>
      <c r="U22" s="70">
        <v>-1.37521310419198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2980611.2053</v>
      </c>
      <c r="E23" s="68">
        <v>3840973</v>
      </c>
      <c r="F23" s="69">
        <v>77.600420656432604</v>
      </c>
      <c r="G23" s="68">
        <v>3289054.8007999999</v>
      </c>
      <c r="H23" s="69">
        <v>-9.3778794875955604</v>
      </c>
      <c r="I23" s="68">
        <v>136452.82490000001</v>
      </c>
      <c r="J23" s="69">
        <v>4.5780148936354097</v>
      </c>
      <c r="K23" s="68">
        <v>254237.12899999999</v>
      </c>
      <c r="L23" s="69">
        <v>7.7297930377493698</v>
      </c>
      <c r="M23" s="69">
        <v>-0.46328521944566198</v>
      </c>
      <c r="N23" s="68">
        <v>70613886.4727</v>
      </c>
      <c r="O23" s="68">
        <v>680223544.84010005</v>
      </c>
      <c r="P23" s="68">
        <v>87305</v>
      </c>
      <c r="Q23" s="68">
        <v>105772</v>
      </c>
      <c r="R23" s="69">
        <v>-17.459251975948298</v>
      </c>
      <c r="S23" s="68">
        <v>34.140211961514197</v>
      </c>
      <c r="T23" s="68">
        <v>32.9951929886927</v>
      </c>
      <c r="U23" s="70">
        <v>3.35387189192714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266850.28039999999</v>
      </c>
      <c r="E24" s="68">
        <v>359090</v>
      </c>
      <c r="F24" s="69">
        <v>74.312924447910007</v>
      </c>
      <c r="G24" s="68">
        <v>376572.34049999999</v>
      </c>
      <c r="H24" s="69">
        <v>-29.137047068914999</v>
      </c>
      <c r="I24" s="68">
        <v>51835.989099999999</v>
      </c>
      <c r="J24" s="69">
        <v>19.425120716493002</v>
      </c>
      <c r="K24" s="68">
        <v>63120.254500000003</v>
      </c>
      <c r="L24" s="69">
        <v>16.7617872348753</v>
      </c>
      <c r="M24" s="69">
        <v>-0.17877407956268601</v>
      </c>
      <c r="N24" s="68">
        <v>7379045.0698999995</v>
      </c>
      <c r="O24" s="68">
        <v>74069566.676899999</v>
      </c>
      <c r="P24" s="68">
        <v>28874</v>
      </c>
      <c r="Q24" s="68">
        <v>33966</v>
      </c>
      <c r="R24" s="69">
        <v>-14.9914620502856</v>
      </c>
      <c r="S24" s="68">
        <v>9.2418882177737807</v>
      </c>
      <c r="T24" s="68">
        <v>9.6315702614379095</v>
      </c>
      <c r="U24" s="70">
        <v>-4.21647648707442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231541.8376</v>
      </c>
      <c r="E25" s="68">
        <v>224825</v>
      </c>
      <c r="F25" s="69">
        <v>102.987584832648</v>
      </c>
      <c r="G25" s="68">
        <v>252131.61840000001</v>
      </c>
      <c r="H25" s="69">
        <v>-8.1662827259272408</v>
      </c>
      <c r="I25" s="68">
        <v>24824.924999999999</v>
      </c>
      <c r="J25" s="69">
        <v>10.721572074108799</v>
      </c>
      <c r="K25" s="68">
        <v>26753.6178</v>
      </c>
      <c r="L25" s="69">
        <v>10.610972939362201</v>
      </c>
      <c r="M25" s="69">
        <v>-7.2090915494800997E-2</v>
      </c>
      <c r="N25" s="68">
        <v>6729797.0619000001</v>
      </c>
      <c r="O25" s="68">
        <v>71573885.441200003</v>
      </c>
      <c r="P25" s="68">
        <v>18343</v>
      </c>
      <c r="Q25" s="68">
        <v>25251</v>
      </c>
      <c r="R25" s="69">
        <v>-27.357332382875899</v>
      </c>
      <c r="S25" s="68">
        <v>12.622899067764299</v>
      </c>
      <c r="T25" s="68">
        <v>14.333043356698701</v>
      </c>
      <c r="U25" s="70">
        <v>-13.5479518591871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457046.37209999998</v>
      </c>
      <c r="E26" s="68">
        <v>510525</v>
      </c>
      <c r="F26" s="69">
        <v>89.5247778463347</v>
      </c>
      <c r="G26" s="68">
        <v>517223.31079999998</v>
      </c>
      <c r="H26" s="69">
        <v>-11.6346145742973</v>
      </c>
      <c r="I26" s="68">
        <v>98575.065499999997</v>
      </c>
      <c r="J26" s="69">
        <v>21.567847710304601</v>
      </c>
      <c r="K26" s="68">
        <v>94569.808000000005</v>
      </c>
      <c r="L26" s="69">
        <v>18.284134923023299</v>
      </c>
      <c r="M26" s="69">
        <v>4.2352391156383E-2</v>
      </c>
      <c r="N26" s="68">
        <v>13583819.4914</v>
      </c>
      <c r="O26" s="68">
        <v>154091213.4111</v>
      </c>
      <c r="P26" s="68">
        <v>34828</v>
      </c>
      <c r="Q26" s="68">
        <v>43483</v>
      </c>
      <c r="R26" s="69">
        <v>-19.9043304279834</v>
      </c>
      <c r="S26" s="68">
        <v>13.1229577380269</v>
      </c>
      <c r="T26" s="68">
        <v>13.6069218292206</v>
      </c>
      <c r="U26" s="70">
        <v>-3.6879193003215902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328576.64189999999</v>
      </c>
      <c r="E27" s="68">
        <v>358330</v>
      </c>
      <c r="F27" s="69">
        <v>91.696660034046801</v>
      </c>
      <c r="G27" s="68">
        <v>348341.4276</v>
      </c>
      <c r="H27" s="69">
        <v>-5.6739693111368403</v>
      </c>
      <c r="I27" s="68">
        <v>108668.51179999999</v>
      </c>
      <c r="J27" s="69">
        <v>33.072500580571599</v>
      </c>
      <c r="K27" s="68">
        <v>108981.2012</v>
      </c>
      <c r="L27" s="69">
        <v>31.285742253184701</v>
      </c>
      <c r="M27" s="69">
        <v>-2.869204932199E-3</v>
      </c>
      <c r="N27" s="68">
        <v>7690461.1590999998</v>
      </c>
      <c r="O27" s="68">
        <v>66376981.401199996</v>
      </c>
      <c r="P27" s="68">
        <v>39705</v>
      </c>
      <c r="Q27" s="68">
        <v>44999</v>
      </c>
      <c r="R27" s="69">
        <v>-11.764705882352899</v>
      </c>
      <c r="S27" s="68">
        <v>8.2754474726104998</v>
      </c>
      <c r="T27" s="68">
        <v>8.2377180626236104</v>
      </c>
      <c r="U27" s="70">
        <v>0.45591987758684499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975119.1666</v>
      </c>
      <c r="E28" s="68">
        <v>1052996</v>
      </c>
      <c r="F28" s="69">
        <v>92.604261231761598</v>
      </c>
      <c r="G28" s="68">
        <v>1060267.2476999999</v>
      </c>
      <c r="H28" s="69">
        <v>-8.0308131072339304</v>
      </c>
      <c r="I28" s="68">
        <v>45291.6086</v>
      </c>
      <c r="J28" s="69">
        <v>4.6447255013887903</v>
      </c>
      <c r="K28" s="68">
        <v>79270.9997</v>
      </c>
      <c r="L28" s="69">
        <v>7.47651121657863</v>
      </c>
      <c r="M28" s="69">
        <v>-0.42864844935215302</v>
      </c>
      <c r="N28" s="68">
        <v>24295314.990899999</v>
      </c>
      <c r="O28" s="68">
        <v>221885673.13229999</v>
      </c>
      <c r="P28" s="68">
        <v>50114</v>
      </c>
      <c r="Q28" s="68">
        <v>61911</v>
      </c>
      <c r="R28" s="69">
        <v>-19.054772172958</v>
      </c>
      <c r="S28" s="68">
        <v>19.458019048569302</v>
      </c>
      <c r="T28" s="68">
        <v>19.842069188027999</v>
      </c>
      <c r="U28" s="70">
        <v>-1.97373709266129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735162.5416</v>
      </c>
      <c r="E29" s="68">
        <v>751593</v>
      </c>
      <c r="F29" s="69">
        <v>97.813915456902905</v>
      </c>
      <c r="G29" s="68">
        <v>745201.83519999997</v>
      </c>
      <c r="H29" s="69">
        <v>-1.34719120723925</v>
      </c>
      <c r="I29" s="68">
        <v>94835.085500000001</v>
      </c>
      <c r="J29" s="69">
        <v>12.899879976692199</v>
      </c>
      <c r="K29" s="68">
        <v>128871.5877</v>
      </c>
      <c r="L29" s="69">
        <v>17.2935145369594</v>
      </c>
      <c r="M29" s="69">
        <v>-0.26411176278229398</v>
      </c>
      <c r="N29" s="68">
        <v>17171374.164299998</v>
      </c>
      <c r="O29" s="68">
        <v>157552456.1859</v>
      </c>
      <c r="P29" s="68">
        <v>106185</v>
      </c>
      <c r="Q29" s="68">
        <v>123547</v>
      </c>
      <c r="R29" s="69">
        <v>-14.0529515083329</v>
      </c>
      <c r="S29" s="68">
        <v>6.9234123614446501</v>
      </c>
      <c r="T29" s="68">
        <v>7.4559509101799302</v>
      </c>
      <c r="U29" s="70">
        <v>-7.69185079457211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944533.85649999999</v>
      </c>
      <c r="E30" s="68">
        <v>1356350</v>
      </c>
      <c r="F30" s="69">
        <v>69.637914734397498</v>
      </c>
      <c r="G30" s="68">
        <v>1346037.9217000001</v>
      </c>
      <c r="H30" s="69">
        <v>-29.8285849697989</v>
      </c>
      <c r="I30" s="68">
        <v>134038.32949999999</v>
      </c>
      <c r="J30" s="69">
        <v>14.190950231967699</v>
      </c>
      <c r="K30" s="68">
        <v>210610.9528</v>
      </c>
      <c r="L30" s="69">
        <v>15.6467324883392</v>
      </c>
      <c r="M30" s="69">
        <v>-0.36357379462935502</v>
      </c>
      <c r="N30" s="68">
        <v>29896993.675299998</v>
      </c>
      <c r="O30" s="68">
        <v>292419916.86299998</v>
      </c>
      <c r="P30" s="68">
        <v>73357</v>
      </c>
      <c r="Q30" s="68">
        <v>91092</v>
      </c>
      <c r="R30" s="69">
        <v>-19.469327712642201</v>
      </c>
      <c r="S30" s="68">
        <v>12.875851745573</v>
      </c>
      <c r="T30" s="68">
        <v>13.184751539103299</v>
      </c>
      <c r="U30" s="70">
        <v>-2.3990629873205198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809120.84219999996</v>
      </c>
      <c r="E31" s="68">
        <v>1180720</v>
      </c>
      <c r="F31" s="69">
        <v>68.527749356325003</v>
      </c>
      <c r="G31" s="68">
        <v>1576658.4753</v>
      </c>
      <c r="H31" s="69">
        <v>-48.681286729134897</v>
      </c>
      <c r="I31" s="68">
        <v>25626.957600000002</v>
      </c>
      <c r="J31" s="69">
        <v>3.16725960615726</v>
      </c>
      <c r="K31" s="68">
        <v>25257.370699999999</v>
      </c>
      <c r="L31" s="69">
        <v>1.6019557244440099</v>
      </c>
      <c r="M31" s="69">
        <v>1.4632833496006E-2</v>
      </c>
      <c r="N31" s="68">
        <v>22845467.205499999</v>
      </c>
      <c r="O31" s="68">
        <v>244611978.2913</v>
      </c>
      <c r="P31" s="68">
        <v>30112</v>
      </c>
      <c r="Q31" s="68">
        <v>39530</v>
      </c>
      <c r="R31" s="69">
        <v>-23.8249430812042</v>
      </c>
      <c r="S31" s="68">
        <v>26.8703786596706</v>
      </c>
      <c r="T31" s="68">
        <v>25.0285311636732</v>
      </c>
      <c r="U31" s="70">
        <v>6.8545647209721503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122106.57030000001</v>
      </c>
      <c r="E32" s="68">
        <v>163871</v>
      </c>
      <c r="F32" s="69">
        <v>74.513837286646194</v>
      </c>
      <c r="G32" s="68">
        <v>167401.94649999999</v>
      </c>
      <c r="H32" s="69">
        <v>-27.057855148655701</v>
      </c>
      <c r="I32" s="68">
        <v>34426.234199999999</v>
      </c>
      <c r="J32" s="69">
        <v>28.193596884605999</v>
      </c>
      <c r="K32" s="68">
        <v>38918.5501</v>
      </c>
      <c r="L32" s="69">
        <v>23.248564854650599</v>
      </c>
      <c r="M32" s="69">
        <v>-0.115428655190318</v>
      </c>
      <c r="N32" s="68">
        <v>3350616.5120000001</v>
      </c>
      <c r="O32" s="68">
        <v>37399458.460000001</v>
      </c>
      <c r="P32" s="68">
        <v>25274</v>
      </c>
      <c r="Q32" s="68">
        <v>29350</v>
      </c>
      <c r="R32" s="69">
        <v>-13.8875638841567</v>
      </c>
      <c r="S32" s="68">
        <v>4.83131163646435</v>
      </c>
      <c r="T32" s="68">
        <v>4.9303844361158404</v>
      </c>
      <c r="U32" s="70">
        <v>-2.0506398077023298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68">
        <v>0</v>
      </c>
      <c r="E33" s="71"/>
      <c r="F33" s="71"/>
      <c r="G33" s="68">
        <v>115.44580000000001</v>
      </c>
      <c r="H33" s="69">
        <v>-100</v>
      </c>
      <c r="I33" s="68">
        <v>0</v>
      </c>
      <c r="J33" s="71"/>
      <c r="K33" s="68">
        <v>23.881799999999998</v>
      </c>
      <c r="L33" s="69">
        <v>20.686590590562801</v>
      </c>
      <c r="M33" s="69">
        <v>-1</v>
      </c>
      <c r="N33" s="68">
        <v>0</v>
      </c>
      <c r="O33" s="68">
        <v>4861.8397999999997</v>
      </c>
      <c r="P33" s="68">
        <v>2</v>
      </c>
      <c r="Q33" s="71"/>
      <c r="R33" s="71"/>
      <c r="S33" s="68">
        <v>0</v>
      </c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154112.30590000001</v>
      </c>
      <c r="E35" s="68">
        <v>145322</v>
      </c>
      <c r="F35" s="69">
        <v>106.048847318369</v>
      </c>
      <c r="G35" s="68">
        <v>190496.33929999999</v>
      </c>
      <c r="H35" s="69">
        <v>-19.099597154306</v>
      </c>
      <c r="I35" s="68">
        <v>14678.803900000001</v>
      </c>
      <c r="J35" s="69">
        <v>9.5247448373945804</v>
      </c>
      <c r="K35" s="68">
        <v>20919.7264</v>
      </c>
      <c r="L35" s="69">
        <v>10.981694701783701</v>
      </c>
      <c r="M35" s="69">
        <v>-0.29832715689819</v>
      </c>
      <c r="N35" s="68">
        <v>4219725.1136999996</v>
      </c>
      <c r="O35" s="68">
        <v>40226544.375500001</v>
      </c>
      <c r="P35" s="68">
        <v>12333</v>
      </c>
      <c r="Q35" s="68">
        <v>15317</v>
      </c>
      <c r="R35" s="69">
        <v>-19.4816217274923</v>
      </c>
      <c r="S35" s="68">
        <v>12.495930098110801</v>
      </c>
      <c r="T35" s="68">
        <v>12.5461521381472</v>
      </c>
      <c r="U35" s="70">
        <v>-0.40190717811385701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510585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458763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373223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262374.35820000002</v>
      </c>
      <c r="E39" s="68">
        <v>392333</v>
      </c>
      <c r="F39" s="69">
        <v>66.875424244200701</v>
      </c>
      <c r="G39" s="68">
        <v>425674.35859999998</v>
      </c>
      <c r="H39" s="69">
        <v>-38.3626584737397</v>
      </c>
      <c r="I39" s="68">
        <v>15110.076300000001</v>
      </c>
      <c r="J39" s="69">
        <v>5.7589759927995896</v>
      </c>
      <c r="K39" s="68">
        <v>25019.126199999999</v>
      </c>
      <c r="L39" s="69">
        <v>5.8775271976177699</v>
      </c>
      <c r="M39" s="69">
        <v>-0.396058991860395</v>
      </c>
      <c r="N39" s="68">
        <v>6458298.0643999996</v>
      </c>
      <c r="O39" s="68">
        <v>66959317.803800002</v>
      </c>
      <c r="P39" s="68">
        <v>403</v>
      </c>
      <c r="Q39" s="68">
        <v>439</v>
      </c>
      <c r="R39" s="69">
        <v>-8.2004555808656097</v>
      </c>
      <c r="S39" s="68">
        <v>651.05299801488798</v>
      </c>
      <c r="T39" s="68">
        <v>672.66027995444199</v>
      </c>
      <c r="U39" s="70">
        <v>-3.3188207420034499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366305.397</v>
      </c>
      <c r="E40" s="68">
        <v>362446</v>
      </c>
      <c r="F40" s="69">
        <v>101.064819862821</v>
      </c>
      <c r="G40" s="68">
        <v>442740.21850000002</v>
      </c>
      <c r="H40" s="69">
        <v>-17.2640339201531</v>
      </c>
      <c r="I40" s="68">
        <v>22977.31</v>
      </c>
      <c r="J40" s="69">
        <v>6.2727194816624596</v>
      </c>
      <c r="K40" s="68">
        <v>29281.138800000001</v>
      </c>
      <c r="L40" s="69">
        <v>6.6136161966952596</v>
      </c>
      <c r="M40" s="69">
        <v>-0.215286326227175</v>
      </c>
      <c r="N40" s="68">
        <v>11011409.170499999</v>
      </c>
      <c r="O40" s="68">
        <v>131842427.7993</v>
      </c>
      <c r="P40" s="68">
        <v>1852</v>
      </c>
      <c r="Q40" s="68">
        <v>2260</v>
      </c>
      <c r="R40" s="69">
        <v>-18.053097345132699</v>
      </c>
      <c r="S40" s="68">
        <v>197.78909125269999</v>
      </c>
      <c r="T40" s="68">
        <v>204.54493464601799</v>
      </c>
      <c r="U40" s="70">
        <v>-3.4156804859811398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160843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78210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8786.7885000000006</v>
      </c>
      <c r="E44" s="73">
        <v>0</v>
      </c>
      <c r="F44" s="74"/>
      <c r="G44" s="73">
        <v>16635.158299999999</v>
      </c>
      <c r="H44" s="75">
        <v>-47.179411571935603</v>
      </c>
      <c r="I44" s="73">
        <v>995.34230000000002</v>
      </c>
      <c r="J44" s="75">
        <v>11.3277143293025</v>
      </c>
      <c r="K44" s="73">
        <v>3171.2022000000002</v>
      </c>
      <c r="L44" s="75">
        <v>19.0632523166311</v>
      </c>
      <c r="M44" s="75">
        <v>-0.68613092536325804</v>
      </c>
      <c r="N44" s="73">
        <v>686730.92449999996</v>
      </c>
      <c r="O44" s="73">
        <v>8230135.1162</v>
      </c>
      <c r="P44" s="73">
        <v>28</v>
      </c>
      <c r="Q44" s="73">
        <v>36</v>
      </c>
      <c r="R44" s="75">
        <v>-22.2222222222222</v>
      </c>
      <c r="S44" s="73">
        <v>313.813875</v>
      </c>
      <c r="T44" s="73">
        <v>1088.63628888889</v>
      </c>
      <c r="U44" s="76">
        <v>-246.90508470630499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60730</v>
      </c>
      <c r="D2" s="32">
        <v>650580.65603846195</v>
      </c>
      <c r="E2" s="32">
        <v>484175.41504700901</v>
      </c>
      <c r="F2" s="32">
        <v>166405.240991453</v>
      </c>
      <c r="G2" s="32">
        <v>484175.41504700901</v>
      </c>
      <c r="H2" s="32">
        <v>0.25577957082943997</v>
      </c>
    </row>
    <row r="3" spans="1:8" ht="14.25" x14ac:dyDescent="0.2">
      <c r="A3" s="32">
        <v>2</v>
      </c>
      <c r="B3" s="33">
        <v>13</v>
      </c>
      <c r="C3" s="32">
        <v>22798</v>
      </c>
      <c r="D3" s="32">
        <v>180216.26081608</v>
      </c>
      <c r="E3" s="32">
        <v>149604.32229569601</v>
      </c>
      <c r="F3" s="32">
        <v>30611.938520384199</v>
      </c>
      <c r="G3" s="32">
        <v>149604.32229569601</v>
      </c>
      <c r="H3" s="32">
        <v>0.16986224429339999</v>
      </c>
    </row>
    <row r="4" spans="1:8" ht="14.25" x14ac:dyDescent="0.2">
      <c r="A4" s="32">
        <v>3</v>
      </c>
      <c r="B4" s="33">
        <v>14</v>
      </c>
      <c r="C4" s="32">
        <v>109010</v>
      </c>
      <c r="D4" s="32">
        <v>146447.91359743601</v>
      </c>
      <c r="E4" s="32">
        <v>110554.89082478599</v>
      </c>
      <c r="F4" s="32">
        <v>35893.022772649601</v>
      </c>
      <c r="G4" s="32">
        <v>110554.89082478599</v>
      </c>
      <c r="H4" s="32">
        <v>0.245090707617142</v>
      </c>
    </row>
    <row r="5" spans="1:8" ht="14.25" x14ac:dyDescent="0.2">
      <c r="A5" s="32">
        <v>4</v>
      </c>
      <c r="B5" s="33">
        <v>15</v>
      </c>
      <c r="C5" s="32">
        <v>3145</v>
      </c>
      <c r="D5" s="32">
        <v>45988.795215384598</v>
      </c>
      <c r="E5" s="32">
        <v>36806.559070940202</v>
      </c>
      <c r="F5" s="32">
        <v>9182.2361444444396</v>
      </c>
      <c r="G5" s="32">
        <v>36806.559070940202</v>
      </c>
      <c r="H5" s="32">
        <v>0.199662463463986</v>
      </c>
    </row>
    <row r="6" spans="1:8" ht="14.25" x14ac:dyDescent="0.2">
      <c r="A6" s="32">
        <v>5</v>
      </c>
      <c r="B6" s="33">
        <v>16</v>
      </c>
      <c r="C6" s="32">
        <v>2993</v>
      </c>
      <c r="D6" s="32">
        <v>148612.913350427</v>
      </c>
      <c r="E6" s="32">
        <v>124545.471019658</v>
      </c>
      <c r="F6" s="32">
        <v>24067.442330769201</v>
      </c>
      <c r="G6" s="32">
        <v>124545.471019658</v>
      </c>
      <c r="H6" s="32">
        <v>0.161947180686906</v>
      </c>
    </row>
    <row r="7" spans="1:8" ht="14.25" x14ac:dyDescent="0.2">
      <c r="A7" s="32">
        <v>6</v>
      </c>
      <c r="B7" s="33">
        <v>17</v>
      </c>
      <c r="C7" s="32">
        <v>21135</v>
      </c>
      <c r="D7" s="32">
        <v>293471.38479743601</v>
      </c>
      <c r="E7" s="32">
        <v>216258.58189230799</v>
      </c>
      <c r="F7" s="32">
        <v>77212.802905128206</v>
      </c>
      <c r="G7" s="32">
        <v>216258.58189230799</v>
      </c>
      <c r="H7" s="32">
        <v>0.26310164092633098</v>
      </c>
    </row>
    <row r="8" spans="1:8" ht="14.25" x14ac:dyDescent="0.2">
      <c r="A8" s="32">
        <v>7</v>
      </c>
      <c r="B8" s="33">
        <v>18</v>
      </c>
      <c r="C8" s="32">
        <v>58761</v>
      </c>
      <c r="D8" s="32">
        <v>137019.43318461499</v>
      </c>
      <c r="E8" s="32">
        <v>126557.37773675199</v>
      </c>
      <c r="F8" s="32">
        <v>10462.0554478632</v>
      </c>
      <c r="G8" s="32">
        <v>126557.37773675199</v>
      </c>
      <c r="H8" s="32">
        <v>7.6354537489342997E-2</v>
      </c>
    </row>
    <row r="9" spans="1:8" ht="14.25" x14ac:dyDescent="0.2">
      <c r="A9" s="32">
        <v>8</v>
      </c>
      <c r="B9" s="33">
        <v>19</v>
      </c>
      <c r="C9" s="32">
        <v>13260</v>
      </c>
      <c r="D9" s="32">
        <v>81373.523452991503</v>
      </c>
      <c r="E9" s="32">
        <v>59492.7839880342</v>
      </c>
      <c r="F9" s="32">
        <v>21880.7394649573</v>
      </c>
      <c r="G9" s="32">
        <v>59492.7839880342</v>
      </c>
      <c r="H9" s="32">
        <v>0.26889261440912698</v>
      </c>
    </row>
    <row r="10" spans="1:8" ht="14.25" x14ac:dyDescent="0.2">
      <c r="A10" s="32">
        <v>9</v>
      </c>
      <c r="B10" s="33">
        <v>21</v>
      </c>
      <c r="C10" s="32">
        <v>188557</v>
      </c>
      <c r="D10" s="32">
        <v>803883.77069999999</v>
      </c>
      <c r="E10" s="32">
        <v>759544.22829999996</v>
      </c>
      <c r="F10" s="32">
        <v>44339.542399999998</v>
      </c>
      <c r="G10" s="32">
        <v>759544.22829999996</v>
      </c>
      <c r="H10" s="32">
        <v>5.5156658233553299E-2</v>
      </c>
    </row>
    <row r="11" spans="1:8" ht="14.25" x14ac:dyDescent="0.2">
      <c r="A11" s="32">
        <v>10</v>
      </c>
      <c r="B11" s="33">
        <v>22</v>
      </c>
      <c r="C11" s="32">
        <v>70690.794999999998</v>
      </c>
      <c r="D11" s="32">
        <v>1280968.5698529901</v>
      </c>
      <c r="E11" s="32">
        <v>1203029.70603419</v>
      </c>
      <c r="F11" s="32">
        <v>77938.863818803395</v>
      </c>
      <c r="G11" s="32">
        <v>1203029.70603419</v>
      </c>
      <c r="H11" s="32">
        <v>6.0843697224942803E-2</v>
      </c>
    </row>
    <row r="12" spans="1:8" ht="14.25" x14ac:dyDescent="0.2">
      <c r="A12" s="32">
        <v>11</v>
      </c>
      <c r="B12" s="33">
        <v>23</v>
      </c>
      <c r="C12" s="32">
        <v>227424.22899999999</v>
      </c>
      <c r="D12" s="32">
        <v>1687258.52402308</v>
      </c>
      <c r="E12" s="32">
        <v>1409298.8017025599</v>
      </c>
      <c r="F12" s="32">
        <v>277959.72232051298</v>
      </c>
      <c r="G12" s="32">
        <v>1409298.8017025599</v>
      </c>
      <c r="H12" s="32">
        <v>0.164740446329321</v>
      </c>
    </row>
    <row r="13" spans="1:8" ht="14.25" x14ac:dyDescent="0.2">
      <c r="A13" s="32">
        <v>12</v>
      </c>
      <c r="B13" s="33">
        <v>24</v>
      </c>
      <c r="C13" s="32">
        <v>15241.09</v>
      </c>
      <c r="D13" s="32">
        <v>427789.11747863202</v>
      </c>
      <c r="E13" s="32">
        <v>373599.983286325</v>
      </c>
      <c r="F13" s="32">
        <v>54189.134192307698</v>
      </c>
      <c r="G13" s="32">
        <v>373599.983286325</v>
      </c>
      <c r="H13" s="32">
        <v>0.126672540226586</v>
      </c>
    </row>
    <row r="14" spans="1:8" ht="14.25" x14ac:dyDescent="0.2">
      <c r="A14" s="32">
        <v>13</v>
      </c>
      <c r="B14" s="33">
        <v>25</v>
      </c>
      <c r="C14" s="32">
        <v>80873</v>
      </c>
      <c r="D14" s="32">
        <v>932531.92359999998</v>
      </c>
      <c r="E14" s="32">
        <v>856779.97849999997</v>
      </c>
      <c r="F14" s="32">
        <v>75751.945099999997</v>
      </c>
      <c r="G14" s="32">
        <v>856779.97849999997</v>
      </c>
      <c r="H14" s="32">
        <v>8.1232548916462602E-2</v>
      </c>
    </row>
    <row r="15" spans="1:8" ht="14.25" x14ac:dyDescent="0.2">
      <c r="A15" s="32">
        <v>14</v>
      </c>
      <c r="B15" s="33">
        <v>26</v>
      </c>
      <c r="C15" s="32">
        <v>72177</v>
      </c>
      <c r="D15" s="32">
        <v>444927.58273801499</v>
      </c>
      <c r="E15" s="32">
        <v>413425.52117851097</v>
      </c>
      <c r="F15" s="32">
        <v>31502.0615595038</v>
      </c>
      <c r="G15" s="32">
        <v>413425.52117851097</v>
      </c>
      <c r="H15" s="32">
        <v>7.0802671674444206E-2</v>
      </c>
    </row>
    <row r="16" spans="1:8" ht="14.25" x14ac:dyDescent="0.2">
      <c r="A16" s="32">
        <v>15</v>
      </c>
      <c r="B16" s="33">
        <v>27</v>
      </c>
      <c r="C16" s="32">
        <v>188120.51699999999</v>
      </c>
      <c r="D16" s="32">
        <v>1229873.12253333</v>
      </c>
      <c r="E16" s="32">
        <v>1107728.7161999999</v>
      </c>
      <c r="F16" s="32">
        <v>122144.406333333</v>
      </c>
      <c r="G16" s="32">
        <v>1107728.7161999999</v>
      </c>
      <c r="H16" s="32">
        <v>9.9314639937602894E-2</v>
      </c>
    </row>
    <row r="17" spans="1:8" ht="14.25" x14ac:dyDescent="0.2">
      <c r="A17" s="32">
        <v>16</v>
      </c>
      <c r="B17" s="33">
        <v>29</v>
      </c>
      <c r="C17" s="32">
        <v>256991</v>
      </c>
      <c r="D17" s="32">
        <v>2980612.4900247902</v>
      </c>
      <c r="E17" s="32">
        <v>2844158.4259794899</v>
      </c>
      <c r="F17" s="32">
        <v>136454.06404529899</v>
      </c>
      <c r="G17" s="32">
        <v>2844158.4259794899</v>
      </c>
      <c r="H17" s="32">
        <v>4.5780544938991502E-2</v>
      </c>
    </row>
    <row r="18" spans="1:8" ht="14.25" x14ac:dyDescent="0.2">
      <c r="A18" s="32">
        <v>17</v>
      </c>
      <c r="B18" s="33">
        <v>31</v>
      </c>
      <c r="C18" s="32">
        <v>34291.415999999997</v>
      </c>
      <c r="D18" s="32">
        <v>266850.27209524199</v>
      </c>
      <c r="E18" s="32">
        <v>215014.276835344</v>
      </c>
      <c r="F18" s="32">
        <v>51835.995259898198</v>
      </c>
      <c r="G18" s="32">
        <v>215014.276835344</v>
      </c>
      <c r="H18" s="32">
        <v>0.19425123629402699</v>
      </c>
    </row>
    <row r="19" spans="1:8" ht="14.25" x14ac:dyDescent="0.2">
      <c r="A19" s="32">
        <v>18</v>
      </c>
      <c r="B19" s="33">
        <v>32</v>
      </c>
      <c r="C19" s="32">
        <v>13479.63</v>
      </c>
      <c r="D19" s="32">
        <v>231541.84266186401</v>
      </c>
      <c r="E19" s="32">
        <v>206716.904863537</v>
      </c>
      <c r="F19" s="32">
        <v>24824.937798327101</v>
      </c>
      <c r="G19" s="32">
        <v>206716.904863537</v>
      </c>
      <c r="H19" s="32">
        <v>0.107215773671546</v>
      </c>
    </row>
    <row r="20" spans="1:8" ht="14.25" x14ac:dyDescent="0.2">
      <c r="A20" s="32">
        <v>19</v>
      </c>
      <c r="B20" s="33">
        <v>33</v>
      </c>
      <c r="C20" s="32">
        <v>34379.444000000003</v>
      </c>
      <c r="D20" s="32">
        <v>457046.413787595</v>
      </c>
      <c r="E20" s="32">
        <v>358471.36330408102</v>
      </c>
      <c r="F20" s="32">
        <v>98575.050483514598</v>
      </c>
      <c r="G20" s="32">
        <v>358471.36330408102</v>
      </c>
      <c r="H20" s="32">
        <v>0.21567842457533401</v>
      </c>
    </row>
    <row r="21" spans="1:8" ht="14.25" x14ac:dyDescent="0.2">
      <c r="A21" s="32">
        <v>20</v>
      </c>
      <c r="B21" s="33">
        <v>34</v>
      </c>
      <c r="C21" s="32">
        <v>58883.516000000003</v>
      </c>
      <c r="D21" s="32">
        <v>328576.61723245599</v>
      </c>
      <c r="E21" s="32">
        <v>219908.14166007101</v>
      </c>
      <c r="F21" s="32">
        <v>108668.475572385</v>
      </c>
      <c r="G21" s="32">
        <v>219908.14166007101</v>
      </c>
      <c r="H21" s="32">
        <v>0.33072492037833001</v>
      </c>
    </row>
    <row r="22" spans="1:8" ht="14.25" x14ac:dyDescent="0.2">
      <c r="A22" s="32">
        <v>21</v>
      </c>
      <c r="B22" s="33">
        <v>35</v>
      </c>
      <c r="C22" s="32">
        <v>39266.464999999997</v>
      </c>
      <c r="D22" s="32">
        <v>975119.16658495599</v>
      </c>
      <c r="E22" s="32">
        <v>929827.54716548696</v>
      </c>
      <c r="F22" s="32">
        <v>45291.619419469003</v>
      </c>
      <c r="G22" s="32">
        <v>929827.54716548696</v>
      </c>
      <c r="H22" s="32">
        <v>4.64472661101396E-2</v>
      </c>
    </row>
    <row r="23" spans="1:8" ht="14.25" x14ac:dyDescent="0.2">
      <c r="A23" s="32">
        <v>22</v>
      </c>
      <c r="B23" s="33">
        <v>36</v>
      </c>
      <c r="C23" s="32">
        <v>148690.514</v>
      </c>
      <c r="D23" s="32">
        <v>735162.53877699096</v>
      </c>
      <c r="E23" s="32">
        <v>640327.46097978996</v>
      </c>
      <c r="F23" s="32">
        <v>94835.077797201302</v>
      </c>
      <c r="G23" s="32">
        <v>640327.46097978996</v>
      </c>
      <c r="H23" s="32">
        <v>0.128998789784594</v>
      </c>
    </row>
    <row r="24" spans="1:8" ht="14.25" x14ac:dyDescent="0.2">
      <c r="A24" s="32">
        <v>23</v>
      </c>
      <c r="B24" s="33">
        <v>37</v>
      </c>
      <c r="C24" s="32">
        <v>118384.05899999999</v>
      </c>
      <c r="D24" s="32">
        <v>944533.83004070795</v>
      </c>
      <c r="E24" s="32">
        <v>810495.50806465896</v>
      </c>
      <c r="F24" s="32">
        <v>134038.32197604899</v>
      </c>
      <c r="G24" s="32">
        <v>810495.50806465896</v>
      </c>
      <c r="H24" s="32">
        <v>0.14190949832921501</v>
      </c>
    </row>
    <row r="25" spans="1:8" ht="14.25" x14ac:dyDescent="0.2">
      <c r="A25" s="32">
        <v>24</v>
      </c>
      <c r="B25" s="33">
        <v>38</v>
      </c>
      <c r="C25" s="32">
        <v>153646.51500000001</v>
      </c>
      <c r="D25" s="32">
        <v>809120.81600619503</v>
      </c>
      <c r="E25" s="32">
        <v>783493.76249557501</v>
      </c>
      <c r="F25" s="32">
        <v>25627.053510619498</v>
      </c>
      <c r="G25" s="32">
        <v>783493.76249557501</v>
      </c>
      <c r="H25" s="32">
        <v>3.1672715623748397E-2</v>
      </c>
    </row>
    <row r="26" spans="1:8" ht="14.25" x14ac:dyDescent="0.2">
      <c r="A26" s="32">
        <v>25</v>
      </c>
      <c r="B26" s="33">
        <v>39</v>
      </c>
      <c r="C26" s="32">
        <v>81505.217000000004</v>
      </c>
      <c r="D26" s="32">
        <v>122106.521300908</v>
      </c>
      <c r="E26" s="32">
        <v>87680.324609539297</v>
      </c>
      <c r="F26" s="32">
        <v>34426.196691368299</v>
      </c>
      <c r="G26" s="32">
        <v>87680.324609539297</v>
      </c>
      <c r="H26" s="32">
        <v>0.28193577480216397</v>
      </c>
    </row>
    <row r="27" spans="1:8" ht="14.25" x14ac:dyDescent="0.2">
      <c r="A27" s="32">
        <v>26</v>
      </c>
      <c r="B27" s="33">
        <v>42</v>
      </c>
      <c r="C27" s="32">
        <v>9148.2610000000004</v>
      </c>
      <c r="D27" s="32">
        <v>154112.30470000001</v>
      </c>
      <c r="E27" s="32">
        <v>139433.5116</v>
      </c>
      <c r="F27" s="32">
        <v>14678.793100000001</v>
      </c>
      <c r="G27" s="32">
        <v>139433.5116</v>
      </c>
      <c r="H27" s="32">
        <v>9.5247379036827798E-2</v>
      </c>
    </row>
    <row r="28" spans="1:8" ht="14.25" x14ac:dyDescent="0.2">
      <c r="A28" s="32">
        <v>27</v>
      </c>
      <c r="B28" s="33">
        <v>75</v>
      </c>
      <c r="C28" s="32">
        <v>411</v>
      </c>
      <c r="D28" s="32">
        <v>262374.35901367501</v>
      </c>
      <c r="E28" s="32">
        <v>247264.281011966</v>
      </c>
      <c r="F28" s="32">
        <v>15110.0780017094</v>
      </c>
      <c r="G28" s="32">
        <v>247264.281011966</v>
      </c>
      <c r="H28" s="32">
        <v>5.7589766235205397E-2</v>
      </c>
    </row>
    <row r="29" spans="1:8" ht="14.25" x14ac:dyDescent="0.2">
      <c r="A29" s="32">
        <v>28</v>
      </c>
      <c r="B29" s="33">
        <v>76</v>
      </c>
      <c r="C29" s="32">
        <v>1979</v>
      </c>
      <c r="D29" s="32">
        <v>366305.38972307701</v>
      </c>
      <c r="E29" s="32">
        <v>343328.085349573</v>
      </c>
      <c r="F29" s="32">
        <v>22977.304373504299</v>
      </c>
      <c r="G29" s="32">
        <v>343328.085349573</v>
      </c>
      <c r="H29" s="32">
        <v>6.2727180702623203E-2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8786.7883669919102</v>
      </c>
      <c r="E30" s="32">
        <v>7791.4462899931896</v>
      </c>
      <c r="F30" s="32">
        <v>995.34207699871399</v>
      </c>
      <c r="G30" s="32">
        <v>7791.4462899931896</v>
      </c>
      <c r="H30" s="32">
        <v>0.11327711962857499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2014-08-26T05:18:45Z</dcterms:modified>
</cp:coreProperties>
</file>