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<sst xmlns="http://schemas.openxmlformats.org/spreadsheetml/2006/main" count="116" uniqueCount="73">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</sst>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16583961.661800001</v>
      </c>
      <c r="F3" s="25">
        <f>RA!I7</f>
        <v>1999311.2239000001</v>
      </c>
      <c r="G3" s="16">
        <f>E3-F3</f>
        <v>14584650.437900001</v>
      </c>
      <c r="H3" s="27">
        <f>RA!J7</f>
        <v>12.0556913038775</v>
      </c>
      <c r="I3" s="20">
        <f>SUM(I4:I40)</f>
        <v>16583963.077623643</v>
      </c>
      <c r="J3" s="21">
        <f>SUM(J4:J40)</f>
        <v>14584647.953489706</v>
      </c>
      <c r="K3" s="22">
        <f>E3-I3</f>
        <v>-1.4158236421644688</v>
      </c>
      <c r="L3" s="22">
        <f>G3-J3</f>
        <v>2.4844102952629328</v>
      </c>
    </row>
    <row r="4" spans="1:13" x14ac:dyDescent="0.15">
      <c r="A4" s="41">
        <f>RA!A8</f>
        <v>41878</v>
      </c>
      <c r="B4" s="12">
        <v>12</v>
      </c>
      <c r="C4" s="38" t="s">
        <v>6</v>
      </c>
      <c r="D4" s="38"/>
      <c r="E4" s="15">
        <f>VLOOKUP(C4,RA!B8:D39,3,0)</f>
        <v>668907.72750000004</v>
      </c>
      <c r="F4" s="25">
        <f>VLOOKUP(C4,RA!B8:I43,8,0)</f>
        <v>169130.9405</v>
      </c>
      <c r="G4" s="16">
        <f t="shared" ref="G4:G40" si="0">E4-F4</f>
        <v>499776.78700000001</v>
      </c>
      <c r="H4" s="27">
        <f>RA!J8</f>
        <v>25.284644435506198</v>
      </c>
      <c r="I4" s="20">
        <f>VLOOKUP(B4,RMS!B:D,3,FALSE)</f>
        <v>668908.42108547001</v>
      </c>
      <c r="J4" s="21">
        <f>VLOOKUP(B4,RMS!B:E,4,FALSE)</f>
        <v>499776.79386324802</v>
      </c>
      <c r="K4" s="22">
        <f t="shared" ref="K4:K40" si="1">E4-I4</f>
        <v>-0.69358546996954829</v>
      </c>
      <c r="L4" s="22">
        <f t="shared" ref="L4:L40" si="2">G4-J4</f>
        <v>-6.8632480106316507E-3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191624.13080000001</v>
      </c>
      <c r="F5" s="25">
        <f>VLOOKUP(C5,RA!B9:I44,8,0)</f>
        <v>32955.628400000001</v>
      </c>
      <c r="G5" s="16">
        <f t="shared" si="0"/>
        <v>158668.5024</v>
      </c>
      <c r="H5" s="27">
        <f>RA!J9</f>
        <v>17.198057604966301</v>
      </c>
      <c r="I5" s="20">
        <f>VLOOKUP(B5,RMS!B:D,3,FALSE)</f>
        <v>191624.27471759301</v>
      </c>
      <c r="J5" s="21">
        <f>VLOOKUP(B5,RMS!B:E,4,FALSE)</f>
        <v>158668.517076552</v>
      </c>
      <c r="K5" s="22">
        <f t="shared" si="1"/>
        <v>-0.14391759299905971</v>
      </c>
      <c r="L5" s="22">
        <f t="shared" si="2"/>
        <v>-1.4676552003948018E-2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160929.31330000001</v>
      </c>
      <c r="F6" s="25">
        <f>VLOOKUP(C6,RA!B10:I45,8,0)</f>
        <v>39138.726199999997</v>
      </c>
      <c r="G6" s="16">
        <f t="shared" si="0"/>
        <v>121790.5871</v>
      </c>
      <c r="H6" s="27">
        <f>RA!J10</f>
        <v>24.3204456648856</v>
      </c>
      <c r="I6" s="20">
        <f>VLOOKUP(B6,RMS!B:D,3,FALSE)</f>
        <v>160931.46570256399</v>
      </c>
      <c r="J6" s="21">
        <f>VLOOKUP(B6,RMS!B:E,4,FALSE)</f>
        <v>121790.587462393</v>
      </c>
      <c r="K6" s="22">
        <f t="shared" si="1"/>
        <v>-2.1524025639810134</v>
      </c>
      <c r="L6" s="22">
        <f t="shared" si="2"/>
        <v>-3.6239299515727907E-4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50190.326500000003</v>
      </c>
      <c r="F7" s="25">
        <f>VLOOKUP(C7,RA!B11:I46,8,0)</f>
        <v>10479.713599999999</v>
      </c>
      <c r="G7" s="16">
        <f t="shared" si="0"/>
        <v>39710.612900000007</v>
      </c>
      <c r="H7" s="27">
        <f>RA!J11</f>
        <v>20.879947055136199</v>
      </c>
      <c r="I7" s="20">
        <f>VLOOKUP(B7,RMS!B:D,3,FALSE)</f>
        <v>50190.358001709399</v>
      </c>
      <c r="J7" s="21">
        <f>VLOOKUP(B7,RMS!B:E,4,FALSE)</f>
        <v>39710.612918803403</v>
      </c>
      <c r="K7" s="22">
        <f t="shared" si="1"/>
        <v>-3.1501709396252409E-2</v>
      </c>
      <c r="L7" s="22">
        <f t="shared" si="2"/>
        <v>-1.8803395505528897E-5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143937.01199999999</v>
      </c>
      <c r="F8" s="25">
        <f>VLOOKUP(C8,RA!B12:I47,8,0)</f>
        <v>23961.528900000001</v>
      </c>
      <c r="G8" s="16">
        <f t="shared" si="0"/>
        <v>119975.48309999998</v>
      </c>
      <c r="H8" s="27">
        <f>RA!J12</f>
        <v>16.6472324019065</v>
      </c>
      <c r="I8" s="20">
        <f>VLOOKUP(B8,RMS!B:D,3,FALSE)</f>
        <v>143937.015105128</v>
      </c>
      <c r="J8" s="21">
        <f>VLOOKUP(B8,RMS!B:E,4,FALSE)</f>
        <v>119975.481751282</v>
      </c>
      <c r="K8" s="22">
        <f t="shared" si="1"/>
        <v>-3.1051280093379319E-3</v>
      </c>
      <c r="L8" s="22">
        <f t="shared" si="2"/>
        <v>1.3487179821822792E-3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288830.67509999999</v>
      </c>
      <c r="F9" s="25">
        <f>VLOOKUP(C9,RA!B13:I48,8,0)</f>
        <v>80900.312099999996</v>
      </c>
      <c r="G9" s="16">
        <f t="shared" si="0"/>
        <v>207930.36300000001</v>
      </c>
      <c r="H9" s="27">
        <f>RA!J13</f>
        <v>28.009598382162999</v>
      </c>
      <c r="I9" s="20">
        <f>VLOOKUP(B9,RMS!B:D,3,FALSE)</f>
        <v>288830.920296581</v>
      </c>
      <c r="J9" s="21">
        <f>VLOOKUP(B9,RMS!B:E,4,FALSE)</f>
        <v>207930.36267521401</v>
      </c>
      <c r="K9" s="22">
        <f t="shared" si="1"/>
        <v>-0.24519658100325614</v>
      </c>
      <c r="L9" s="22">
        <f t="shared" si="2"/>
        <v>3.2478600041940808E-4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132869.54370000001</v>
      </c>
      <c r="F10" s="25">
        <f>VLOOKUP(C10,RA!B14:I49,8,0)</f>
        <v>10802.9573</v>
      </c>
      <c r="G10" s="16">
        <f t="shared" si="0"/>
        <v>122066.58640000001</v>
      </c>
      <c r="H10" s="27">
        <f>RA!J14</f>
        <v>8.1304992846152206</v>
      </c>
      <c r="I10" s="20">
        <f>VLOOKUP(B10,RMS!B:D,3,FALSE)</f>
        <v>132869.54140512799</v>
      </c>
      <c r="J10" s="21">
        <f>VLOOKUP(B10,RMS!B:E,4,FALSE)</f>
        <v>122066.582028205</v>
      </c>
      <c r="K10" s="22">
        <f t="shared" si="1"/>
        <v>2.2948720143176615E-3</v>
      </c>
      <c r="L10" s="22">
        <f t="shared" si="2"/>
        <v>4.3717950175050646E-3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84410.038499999995</v>
      </c>
      <c r="F11" s="25">
        <f>VLOOKUP(C11,RA!B15:I50,8,0)</f>
        <v>14906.580099999999</v>
      </c>
      <c r="G11" s="16">
        <f t="shared" si="0"/>
        <v>69503.458400000003</v>
      </c>
      <c r="H11" s="27">
        <f>RA!J15</f>
        <v>17.659724322954801</v>
      </c>
      <c r="I11" s="20">
        <f>VLOOKUP(B11,RMS!B:D,3,FALSE)</f>
        <v>84410.065523076904</v>
      </c>
      <c r="J11" s="21">
        <f>VLOOKUP(B11,RMS!B:E,4,FALSE)</f>
        <v>69503.459423931607</v>
      </c>
      <c r="K11" s="22">
        <f t="shared" si="1"/>
        <v>-2.7023076909244992E-2</v>
      </c>
      <c r="L11" s="22">
        <f t="shared" si="2"/>
        <v>-1.0239316034130752E-3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874402.40919999999</v>
      </c>
      <c r="F12" s="25">
        <f>VLOOKUP(C12,RA!B16:I51,8,0)</f>
        <v>42384.475299999998</v>
      </c>
      <c r="G12" s="16">
        <f t="shared" si="0"/>
        <v>832017.93389999995</v>
      </c>
      <c r="H12" s="27">
        <f>RA!J16</f>
        <v>4.8472505169305302</v>
      </c>
      <c r="I12" s="20">
        <f>VLOOKUP(B12,RMS!B:D,3,FALSE)</f>
        <v>874402.18969999999</v>
      </c>
      <c r="J12" s="21">
        <f>VLOOKUP(B12,RMS!B:E,4,FALSE)</f>
        <v>832017.93389999995</v>
      </c>
      <c r="K12" s="22">
        <f t="shared" si="1"/>
        <v>0.21950000000651926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829219.4203</v>
      </c>
      <c r="F13" s="25">
        <f>VLOOKUP(C13,RA!B17:I52,8,0)</f>
        <v>62697.829400000002</v>
      </c>
      <c r="G13" s="16">
        <f t="shared" si="0"/>
        <v>766521.59089999995</v>
      </c>
      <c r="H13" s="27">
        <f>RA!J17</f>
        <v>7.5610662105955999</v>
      </c>
      <c r="I13" s="20">
        <f>VLOOKUP(B13,RMS!B:D,3,FALSE)</f>
        <v>829219.47408888896</v>
      </c>
      <c r="J13" s="21">
        <f>VLOOKUP(B13,RMS!B:E,4,FALSE)</f>
        <v>766521.58844358998</v>
      </c>
      <c r="K13" s="22">
        <f t="shared" si="1"/>
        <v>-5.3788888966664672E-2</v>
      </c>
      <c r="L13" s="22">
        <f t="shared" si="2"/>
        <v>2.4564099730923772E-3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1663591.5273</v>
      </c>
      <c r="F14" s="25">
        <f>VLOOKUP(C14,RA!B18:I53,8,0)</f>
        <v>280471.9632</v>
      </c>
      <c r="G14" s="16">
        <f t="shared" si="0"/>
        <v>1383119.5641000001</v>
      </c>
      <c r="H14" s="27">
        <f>RA!J18</f>
        <v>16.859424840616001</v>
      </c>
      <c r="I14" s="20">
        <f>VLOOKUP(B14,RMS!B:D,3,FALSE)</f>
        <v>1663591.8245957301</v>
      </c>
      <c r="J14" s="21">
        <f>VLOOKUP(B14,RMS!B:E,4,FALSE)</f>
        <v>1383119.55673932</v>
      </c>
      <c r="K14" s="22">
        <f t="shared" si="1"/>
        <v>-0.2972957300953567</v>
      </c>
      <c r="L14" s="22">
        <f t="shared" si="2"/>
        <v>7.360680028796196E-3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750559.56229999999</v>
      </c>
      <c r="F15" s="25">
        <f>VLOOKUP(C15,RA!B19:I54,8,0)</f>
        <v>48315.021699999998</v>
      </c>
      <c r="G15" s="16">
        <f t="shared" si="0"/>
        <v>702244.54059999995</v>
      </c>
      <c r="H15" s="27">
        <f>RA!J19</f>
        <v>6.4372002072619496</v>
      </c>
      <c r="I15" s="20">
        <f>VLOOKUP(B15,RMS!B:D,3,FALSE)</f>
        <v>750559.56787606794</v>
      </c>
      <c r="J15" s="21">
        <f>VLOOKUP(B15,RMS!B:E,4,FALSE)</f>
        <v>702244.54107435897</v>
      </c>
      <c r="K15" s="22">
        <f t="shared" si="1"/>
        <v>-5.5760679533705115E-3</v>
      </c>
      <c r="L15" s="22">
        <f t="shared" si="2"/>
        <v>-4.7435902524739504E-4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959959.64619999996</v>
      </c>
      <c r="F16" s="25">
        <f>VLOOKUP(C16,RA!B20:I55,8,0)</f>
        <v>69016.627399999998</v>
      </c>
      <c r="G16" s="16">
        <f t="shared" si="0"/>
        <v>890943.01879999996</v>
      </c>
      <c r="H16" s="27">
        <f>RA!J20</f>
        <v>7.1895342344027</v>
      </c>
      <c r="I16" s="20">
        <f>VLOOKUP(B16,RMS!B:D,3,FALSE)</f>
        <v>959959.62710000004</v>
      </c>
      <c r="J16" s="21">
        <f>VLOOKUP(B16,RMS!B:E,4,FALSE)</f>
        <v>890943.01879999996</v>
      </c>
      <c r="K16" s="22">
        <f t="shared" si="1"/>
        <v>1.9099999917671084E-2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353412.95699999999</v>
      </c>
      <c r="F17" s="25">
        <f>VLOOKUP(C17,RA!B21:I56,8,0)</f>
        <v>33805.867899999997</v>
      </c>
      <c r="G17" s="16">
        <f t="shared" si="0"/>
        <v>319607.08909999998</v>
      </c>
      <c r="H17" s="27">
        <f>RA!J21</f>
        <v>9.5655428671790297</v>
      </c>
      <c r="I17" s="20">
        <f>VLOOKUP(B17,RMS!B:D,3,FALSE)</f>
        <v>353412.76584070799</v>
      </c>
      <c r="J17" s="21">
        <f>VLOOKUP(B17,RMS!B:E,4,FALSE)</f>
        <v>319607.08898053103</v>
      </c>
      <c r="K17" s="22">
        <f t="shared" si="1"/>
        <v>0.19115929200779647</v>
      </c>
      <c r="L17" s="22">
        <f t="shared" si="2"/>
        <v>1.1946895392611623E-4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1212764.4606999999</v>
      </c>
      <c r="F18" s="25">
        <f>VLOOKUP(C18,RA!B22:I57,8,0)</f>
        <v>149501.25839999999</v>
      </c>
      <c r="G18" s="16">
        <f t="shared" si="0"/>
        <v>1063263.2023</v>
      </c>
      <c r="H18" s="27">
        <f>RA!J22</f>
        <v>12.3273119591342</v>
      </c>
      <c r="I18" s="20">
        <f>VLOOKUP(B18,RMS!B:D,3,FALSE)</f>
        <v>1212764.94433333</v>
      </c>
      <c r="J18" s="21">
        <f>VLOOKUP(B18,RMS!B:E,4,FALSE)</f>
        <v>1063263.2009999999</v>
      </c>
      <c r="K18" s="22">
        <f t="shared" si="1"/>
        <v>-0.48363333009183407</v>
      </c>
      <c r="L18" s="22">
        <f t="shared" si="2"/>
        <v>1.3000001199543476E-3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2696076.1205000002</v>
      </c>
      <c r="F19" s="25">
        <f>VLOOKUP(C19,RA!B23:I58,8,0)</f>
        <v>284987.69880000001</v>
      </c>
      <c r="G19" s="16">
        <f t="shared" si="0"/>
        <v>2411088.4217000003</v>
      </c>
      <c r="H19" s="27">
        <f>RA!J23</f>
        <v>10.5704618884109</v>
      </c>
      <c r="I19" s="20">
        <f>VLOOKUP(B19,RMS!B:D,3,FALSE)</f>
        <v>2696077.3801162401</v>
      </c>
      <c r="J19" s="21">
        <f>VLOOKUP(B19,RMS!B:E,4,FALSE)</f>
        <v>2411088.4679239299</v>
      </c>
      <c r="K19" s="22">
        <f t="shared" si="1"/>
        <v>-1.2596162399277091</v>
      </c>
      <c r="L19" s="22">
        <f t="shared" si="2"/>
        <v>-4.6223929617553949E-2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264373.43170000002</v>
      </c>
      <c r="F20" s="25">
        <f>VLOOKUP(C20,RA!B24:I59,8,0)</f>
        <v>52543.183499999999</v>
      </c>
      <c r="G20" s="16">
        <f t="shared" si="0"/>
        <v>211830.24820000003</v>
      </c>
      <c r="H20" s="27">
        <f>RA!J24</f>
        <v>19.874608111008602</v>
      </c>
      <c r="I20" s="20">
        <f>VLOOKUP(B20,RMS!B:D,3,FALSE)</f>
        <v>264373.40711163299</v>
      </c>
      <c r="J20" s="21">
        <f>VLOOKUP(B20,RMS!B:E,4,FALSE)</f>
        <v>211830.23643505701</v>
      </c>
      <c r="K20" s="22">
        <f t="shared" si="1"/>
        <v>2.4588367028627545E-2</v>
      </c>
      <c r="L20" s="22">
        <f t="shared" si="2"/>
        <v>1.1764943017624319E-2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236608.046</v>
      </c>
      <c r="F21" s="25">
        <f>VLOOKUP(C21,RA!B25:I60,8,0)</f>
        <v>21594.006000000001</v>
      </c>
      <c r="G21" s="16">
        <f t="shared" si="0"/>
        <v>215014.04</v>
      </c>
      <c r="H21" s="27">
        <f>RA!J25</f>
        <v>9.1264884542430202</v>
      </c>
      <c r="I21" s="20">
        <f>VLOOKUP(B21,RMS!B:D,3,FALSE)</f>
        <v>236608.05471607301</v>
      </c>
      <c r="J21" s="21">
        <f>VLOOKUP(B21,RMS!B:E,4,FALSE)</f>
        <v>215014.041995723</v>
      </c>
      <c r="K21" s="22">
        <f t="shared" si="1"/>
        <v>-8.7160730035975575E-3</v>
      </c>
      <c r="L21" s="22">
        <f t="shared" si="2"/>
        <v>-1.995722996070981E-3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471334.41680000001</v>
      </c>
      <c r="F22" s="25">
        <f>VLOOKUP(C22,RA!B26:I61,8,0)</f>
        <v>97364.809200000003</v>
      </c>
      <c r="G22" s="16">
        <f t="shared" si="0"/>
        <v>373969.60759999999</v>
      </c>
      <c r="H22" s="27">
        <f>RA!J26</f>
        <v>20.6572670548933</v>
      </c>
      <c r="I22" s="20">
        <f>VLOOKUP(B22,RMS!B:D,3,FALSE)</f>
        <v>471334.43586920801</v>
      </c>
      <c r="J22" s="21">
        <f>VLOOKUP(B22,RMS!B:E,4,FALSE)</f>
        <v>373969.595348473</v>
      </c>
      <c r="K22" s="22">
        <f t="shared" si="1"/>
        <v>-1.9069208006840199E-2</v>
      </c>
      <c r="L22" s="22">
        <f t="shared" si="2"/>
        <v>1.2251526990439743E-2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320579.37920000002</v>
      </c>
      <c r="F23" s="25">
        <f>VLOOKUP(C23,RA!B27:I62,8,0)</f>
        <v>105489.1952</v>
      </c>
      <c r="G23" s="16">
        <f t="shared" si="0"/>
        <v>215090.18400000001</v>
      </c>
      <c r="H23" s="27">
        <f>RA!J27</f>
        <v>32.905795582749697</v>
      </c>
      <c r="I23" s="20">
        <f>VLOOKUP(B23,RMS!B:D,3,FALSE)</f>
        <v>320579.330079782</v>
      </c>
      <c r="J23" s="21">
        <f>VLOOKUP(B23,RMS!B:E,4,FALSE)</f>
        <v>215090.192826407</v>
      </c>
      <c r="K23" s="22">
        <f t="shared" si="1"/>
        <v>4.9120218027383089E-2</v>
      </c>
      <c r="L23" s="22">
        <f t="shared" si="2"/>
        <v>-8.8264069927390665E-3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929091.43350000004</v>
      </c>
      <c r="F24" s="25">
        <f>VLOOKUP(C24,RA!B28:I63,8,0)</f>
        <v>39228.310400000002</v>
      </c>
      <c r="G24" s="16">
        <f t="shared" si="0"/>
        <v>889863.12310000008</v>
      </c>
      <c r="H24" s="27">
        <f>RA!J28</f>
        <v>4.2222228066641598</v>
      </c>
      <c r="I24" s="20">
        <f>VLOOKUP(B24,RMS!B:D,3,FALSE)</f>
        <v>929091.43349468999</v>
      </c>
      <c r="J24" s="21">
        <f>VLOOKUP(B24,RMS!B:E,4,FALSE)</f>
        <v>889863.13125840703</v>
      </c>
      <c r="K24" s="22">
        <f t="shared" si="1"/>
        <v>5.3100520744919777E-6</v>
      </c>
      <c r="L24" s="22">
        <f t="shared" si="2"/>
        <v>-8.1584069412201643E-3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686921.33609999996</v>
      </c>
      <c r="F25" s="25">
        <f>VLOOKUP(C25,RA!B29:I64,8,0)</f>
        <v>90876.057799999995</v>
      </c>
      <c r="G25" s="16">
        <f t="shared" si="0"/>
        <v>596045.27830000001</v>
      </c>
      <c r="H25" s="27">
        <f>RA!J29</f>
        <v>13.2294708322716</v>
      </c>
      <c r="I25" s="20">
        <f>VLOOKUP(B25,RMS!B:D,3,FALSE)</f>
        <v>686921.33473893802</v>
      </c>
      <c r="J25" s="21">
        <f>VLOOKUP(B25,RMS!B:E,4,FALSE)</f>
        <v>596045.30112497194</v>
      </c>
      <c r="K25" s="22">
        <f t="shared" si="1"/>
        <v>1.361061935313046E-3</v>
      </c>
      <c r="L25" s="22">
        <f t="shared" si="2"/>
        <v>-2.2824971936643124E-2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961292.75879999995</v>
      </c>
      <c r="F26" s="25">
        <f>VLOOKUP(C26,RA!B30:I65,8,0)</f>
        <v>122905.2115</v>
      </c>
      <c r="G26" s="16">
        <f t="shared" si="0"/>
        <v>838387.54729999998</v>
      </c>
      <c r="H26" s="27">
        <f>RA!J30</f>
        <v>12.785409062419699</v>
      </c>
      <c r="I26" s="20">
        <f>VLOOKUP(B26,RMS!B:D,3,FALSE)</f>
        <v>961292.74455309706</v>
      </c>
      <c r="J26" s="21">
        <f>VLOOKUP(B26,RMS!B:E,4,FALSE)</f>
        <v>838387.56020728801</v>
      </c>
      <c r="K26" s="22">
        <f t="shared" si="1"/>
        <v>1.4246902894228697E-2</v>
      </c>
      <c r="L26" s="22">
        <f t="shared" si="2"/>
        <v>-1.2907288037240505E-2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723813.40540000005</v>
      </c>
      <c r="F27" s="25">
        <f>VLOOKUP(C27,RA!B31:I66,8,0)</f>
        <v>26159.180100000001</v>
      </c>
      <c r="G27" s="16">
        <f t="shared" si="0"/>
        <v>697654.22530000005</v>
      </c>
      <c r="H27" s="27">
        <f>RA!J31</f>
        <v>3.61407786935691</v>
      </c>
      <c r="I27" s="20">
        <f>VLOOKUP(B27,RMS!B:D,3,FALSE)</f>
        <v>723813.38965929195</v>
      </c>
      <c r="J27" s="21">
        <f>VLOOKUP(B27,RMS!B:E,4,FALSE)</f>
        <v>697654.24094336305</v>
      </c>
      <c r="K27" s="22">
        <f t="shared" si="1"/>
        <v>1.5740708098746836E-2</v>
      </c>
      <c r="L27" s="22">
        <f t="shared" si="2"/>
        <v>-1.5643363003619015E-2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120229.4467</v>
      </c>
      <c r="F28" s="25">
        <f>VLOOKUP(C28,RA!B32:I67,8,0)</f>
        <v>33660.827700000002</v>
      </c>
      <c r="G28" s="16">
        <f t="shared" si="0"/>
        <v>86568.619000000006</v>
      </c>
      <c r="H28" s="27">
        <f>RA!J32</f>
        <v>27.997157621453201</v>
      </c>
      <c r="I28" s="20">
        <f>VLOOKUP(B28,RMS!B:D,3,FALSE)</f>
        <v>120229.401114152</v>
      </c>
      <c r="J28" s="21">
        <f>VLOOKUP(B28,RMS!B:E,4,FALSE)</f>
        <v>86568.607849149397</v>
      </c>
      <c r="K28" s="22">
        <f t="shared" si="1"/>
        <v>4.558584799815435E-2</v>
      </c>
      <c r="L28" s="22">
        <f t="shared" si="2"/>
        <v>1.1150850608828478E-2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3.4188000000000001</v>
      </c>
      <c r="F29" s="25">
        <f>VLOOKUP(C29,RA!B33:I68,8,0)</f>
        <v>0.85460000000000003</v>
      </c>
      <c r="G29" s="16">
        <f t="shared" si="0"/>
        <v>2.5642</v>
      </c>
      <c r="H29" s="27">
        <f>RA!J33</f>
        <v>24.997074997075</v>
      </c>
      <c r="I29" s="20">
        <f>VLOOKUP(B29,RMS!B:D,3,FALSE)</f>
        <v>0</v>
      </c>
      <c r="J29" s="21">
        <f>VLOOKUP(B29,RMS!B:E,4,FALSE)</f>
        <v>0</v>
      </c>
      <c r="K29" s="22">
        <f t="shared" si="1"/>
        <v>3.4188000000000001</v>
      </c>
      <c r="L29" s="22">
        <f t="shared" si="2"/>
        <v>2.5642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162325.78109999999</v>
      </c>
      <c r="F31" s="25">
        <f>VLOOKUP(C31,RA!B35:I70,8,0)</f>
        <v>12770.021199999999</v>
      </c>
      <c r="G31" s="16">
        <f t="shared" si="0"/>
        <v>149555.7599</v>
      </c>
      <c r="H31" s="27">
        <f>RA!J35</f>
        <v>7.8669088258587099</v>
      </c>
      <c r="I31" s="20">
        <f>VLOOKUP(B31,RMS!B:D,3,FALSE)</f>
        <v>162325.77979999999</v>
      </c>
      <c r="J31" s="21">
        <f>VLOOKUP(B31,RMS!B:E,4,FALSE)</f>
        <v>149555.75659999999</v>
      </c>
      <c r="K31" s="22">
        <f t="shared" si="1"/>
        <v>1.3000000035390258E-3</v>
      </c>
      <c r="L31" s="22">
        <f t="shared" si="2"/>
        <v>3.300000011222437E-3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262514.53129999997</v>
      </c>
      <c r="F35" s="25">
        <f>VLOOKUP(C35,RA!B8:I74,8,0)</f>
        <v>15039.137699999999</v>
      </c>
      <c r="G35" s="16">
        <f t="shared" si="0"/>
        <v>247475.39359999998</v>
      </c>
      <c r="H35" s="27">
        <f>RA!J39</f>
        <v>5.72887817886674</v>
      </c>
      <c r="I35" s="20">
        <f>VLOOKUP(B35,RMS!B:D,3,FALSE)</f>
        <v>262514.52991452999</v>
      </c>
      <c r="J35" s="21">
        <f>VLOOKUP(B35,RMS!B:E,4,FALSE)</f>
        <v>247475.39316239301</v>
      </c>
      <c r="K35" s="22">
        <f t="shared" si="1"/>
        <v>1.3854699791409075E-3</v>
      </c>
      <c r="L35" s="22">
        <f t="shared" si="2"/>
        <v>4.3760697008110583E-4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346434.45370000001</v>
      </c>
      <c r="F36" s="25">
        <f>VLOOKUP(C36,RA!B8:I75,8,0)</f>
        <v>22477.5105</v>
      </c>
      <c r="G36" s="16">
        <f t="shared" si="0"/>
        <v>323956.94320000004</v>
      </c>
      <c r="H36" s="27">
        <f>RA!J40</f>
        <v>6.4882433776245403</v>
      </c>
      <c r="I36" s="20">
        <f>VLOOKUP(B36,RMS!B:D,3,FALSE)</f>
        <v>346434.44926495699</v>
      </c>
      <c r="J36" s="21">
        <f>VLOOKUP(B36,RMS!B:E,4,FALSE)</f>
        <v>323956.93964700901</v>
      </c>
      <c r="K36" s="22">
        <f t="shared" si="1"/>
        <v>4.4350430252961814E-3</v>
      </c>
      <c r="L36" s="22">
        <f t="shared" si="2"/>
        <v>3.5529910237528384E-3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36754.951800000003</v>
      </c>
      <c r="F40" s="25">
        <f>VLOOKUP(C40,RA!B8:I78,8,0)</f>
        <v>5745.7893000000004</v>
      </c>
      <c r="G40" s="16">
        <f t="shared" si="0"/>
        <v>31009.162500000002</v>
      </c>
      <c r="H40" s="27">
        <f>RA!J43</f>
        <v>0</v>
      </c>
      <c r="I40" s="20">
        <f>VLOOKUP(B40,RMS!B:D,3,FALSE)</f>
        <v>36754.951819075701</v>
      </c>
      <c r="J40" s="21">
        <f>VLOOKUP(B40,RMS!B:E,4,FALSE)</f>
        <v>31009.162030103598</v>
      </c>
      <c r="K40" s="22">
        <f t="shared" si="1"/>
        <v>-1.9075698219239712E-5</v>
      </c>
      <c r="L40" s="22">
        <f t="shared" si="2"/>
        <v>4.69896403956227E-4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16583961.661800001</v>
      </c>
      <c r="E7" s="65">
        <v>22344977</v>
      </c>
      <c r="F7" s="66">
        <v>74.2178506686313</v>
      </c>
      <c r="G7" s="65">
        <v>15583855.8551</v>
      </c>
      <c r="H7" s="66">
        <v>6.4175760864260596</v>
      </c>
      <c r="I7" s="65">
        <v>1999311.2239000001</v>
      </c>
      <c r="J7" s="66">
        <v>12.0556913038775</v>
      </c>
      <c r="K7" s="65">
        <v>1903750.72</v>
      </c>
      <c r="L7" s="66">
        <v>12.216172542284999</v>
      </c>
      <c r="M7" s="66">
        <v>5.0195912151775997E-2</v>
      </c>
      <c r="N7" s="65">
        <v>472278123.64889997</v>
      </c>
      <c r="O7" s="65">
        <v>4687797288.2249002</v>
      </c>
      <c r="P7" s="65">
        <v>974930</v>
      </c>
      <c r="Q7" s="65">
        <v>975065</v>
      </c>
      <c r="R7" s="66">
        <v>-1.3845230830767E-2</v>
      </c>
      <c r="S7" s="65">
        <v>17.010412708399599</v>
      </c>
      <c r="T7" s="65">
        <v>16.4832501083518</v>
      </c>
      <c r="U7" s="67">
        <v>3.0990582596947598</v>
      </c>
      <c r="V7" s="55"/>
      <c r="W7" s="55"/>
    </row>
    <row r="8" spans="1:23" ht="14.25" thickBot="1" x14ac:dyDescent="0.2">
      <c r="A8" s="50">
        <v>41878</v>
      </c>
      <c r="B8" s="53" t="s">
        <v>6</v>
      </c>
      <c r="C8" s="54"/>
      <c r="D8" s="68">
        <v>668907.72750000004</v>
      </c>
      <c r="E8" s="68">
        <v>780409</v>
      </c>
      <c r="F8" s="69">
        <v>85.712456865566693</v>
      </c>
      <c r="G8" s="68">
        <v>595512.77729999996</v>
      </c>
      <c r="H8" s="69">
        <v>12.3246642217764</v>
      </c>
      <c r="I8" s="68">
        <v>169130.9405</v>
      </c>
      <c r="J8" s="69">
        <v>25.284644435506198</v>
      </c>
      <c r="K8" s="68">
        <v>119852.94190000001</v>
      </c>
      <c r="L8" s="69">
        <v>20.126006774095099</v>
      </c>
      <c r="M8" s="69">
        <v>0.41115385086763601</v>
      </c>
      <c r="N8" s="68">
        <v>16825618.269099999</v>
      </c>
      <c r="O8" s="68">
        <v>177400735.81279999</v>
      </c>
      <c r="P8" s="68">
        <v>28134</v>
      </c>
      <c r="Q8" s="68">
        <v>28058</v>
      </c>
      <c r="R8" s="69">
        <v>0.27086748877325201</v>
      </c>
      <c r="S8" s="68">
        <v>23.775777617829</v>
      </c>
      <c r="T8" s="68">
        <v>23.337298631406401</v>
      </c>
      <c r="U8" s="70">
        <v>1.8442256378347901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191624.13080000001</v>
      </c>
      <c r="E9" s="68">
        <v>258452</v>
      </c>
      <c r="F9" s="69">
        <v>74.143024933063003</v>
      </c>
      <c r="G9" s="68">
        <v>192160.52679999999</v>
      </c>
      <c r="H9" s="69">
        <v>-0.279139534498829</v>
      </c>
      <c r="I9" s="68">
        <v>32955.628400000001</v>
      </c>
      <c r="J9" s="69">
        <v>17.198057604966301</v>
      </c>
      <c r="K9" s="68">
        <v>27754.802800000001</v>
      </c>
      <c r="L9" s="69">
        <v>14.443550536727599</v>
      </c>
      <c r="M9" s="69">
        <v>0.18738470734153401</v>
      </c>
      <c r="N9" s="68">
        <v>3773188.61</v>
      </c>
      <c r="O9" s="68">
        <v>30908020.073899999</v>
      </c>
      <c r="P9" s="68">
        <v>9997</v>
      </c>
      <c r="Q9" s="68">
        <v>9820</v>
      </c>
      <c r="R9" s="69">
        <v>1.8024439918533599</v>
      </c>
      <c r="S9" s="68">
        <v>19.168163529058699</v>
      </c>
      <c r="T9" s="68">
        <v>18.948163981670099</v>
      </c>
      <c r="U9" s="70">
        <v>1.14773409072359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160929.31330000001</v>
      </c>
      <c r="E10" s="68">
        <v>201261</v>
      </c>
      <c r="F10" s="69">
        <v>79.960505661802301</v>
      </c>
      <c r="G10" s="68">
        <v>159832.6661</v>
      </c>
      <c r="H10" s="69">
        <v>0.68612207176339501</v>
      </c>
      <c r="I10" s="68">
        <v>39138.726199999997</v>
      </c>
      <c r="J10" s="69">
        <v>24.3204456648856</v>
      </c>
      <c r="K10" s="68">
        <v>35095.783799999997</v>
      </c>
      <c r="L10" s="69">
        <v>21.957829182453999</v>
      </c>
      <c r="M10" s="69">
        <v>0.11519738162964201</v>
      </c>
      <c r="N10" s="68">
        <v>4457533.0842000004</v>
      </c>
      <c r="O10" s="68">
        <v>45725694.075900003</v>
      </c>
      <c r="P10" s="68">
        <v>91169</v>
      </c>
      <c r="Q10" s="68">
        <v>90698</v>
      </c>
      <c r="R10" s="69">
        <v>0.51930582813293202</v>
      </c>
      <c r="S10" s="68">
        <v>1.76517580866303</v>
      </c>
      <c r="T10" s="68">
        <v>1.7656431145119</v>
      </c>
      <c r="U10" s="70">
        <v>-2.6473615068301998E-2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50190.326500000003</v>
      </c>
      <c r="E11" s="68">
        <v>56592</v>
      </c>
      <c r="F11" s="69">
        <v>88.688023925643193</v>
      </c>
      <c r="G11" s="68">
        <v>45295.002699999997</v>
      </c>
      <c r="H11" s="69">
        <v>10.8076465574424</v>
      </c>
      <c r="I11" s="68">
        <v>10479.713599999999</v>
      </c>
      <c r="J11" s="69">
        <v>20.879947055136199</v>
      </c>
      <c r="K11" s="68">
        <v>9810.5462000000007</v>
      </c>
      <c r="L11" s="69">
        <v>21.659224230491098</v>
      </c>
      <c r="M11" s="69">
        <v>6.8208985142947001E-2</v>
      </c>
      <c r="N11" s="68">
        <v>1404751.6277000001</v>
      </c>
      <c r="O11" s="68">
        <v>18501858.313900001</v>
      </c>
      <c r="P11" s="68">
        <v>2657</v>
      </c>
      <c r="Q11" s="68">
        <v>2683</v>
      </c>
      <c r="R11" s="69">
        <v>-0.96906448005963397</v>
      </c>
      <c r="S11" s="68">
        <v>18.889848136996601</v>
      </c>
      <c r="T11" s="68">
        <v>18.407862094670101</v>
      </c>
      <c r="U11" s="70">
        <v>2.55156123453673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143937.01199999999</v>
      </c>
      <c r="E12" s="68">
        <v>198439</v>
      </c>
      <c r="F12" s="69">
        <v>72.534638856273205</v>
      </c>
      <c r="G12" s="68">
        <v>143610.64790000001</v>
      </c>
      <c r="H12" s="69">
        <v>0.227256199155423</v>
      </c>
      <c r="I12" s="68">
        <v>23961.528900000001</v>
      </c>
      <c r="J12" s="69">
        <v>16.6472324019065</v>
      </c>
      <c r="K12" s="68">
        <v>9293.8196000000007</v>
      </c>
      <c r="L12" s="69">
        <v>6.4715393572150299</v>
      </c>
      <c r="M12" s="69">
        <v>1.5782218647755999</v>
      </c>
      <c r="N12" s="68">
        <v>4565157.7249999996</v>
      </c>
      <c r="O12" s="68">
        <v>55317095.601999998</v>
      </c>
      <c r="P12" s="68">
        <v>1832</v>
      </c>
      <c r="Q12" s="68">
        <v>1670</v>
      </c>
      <c r="R12" s="69">
        <v>9.7005988023952003</v>
      </c>
      <c r="S12" s="68">
        <v>78.5682379912664</v>
      </c>
      <c r="T12" s="68">
        <v>82.066842814371299</v>
      </c>
      <c r="U12" s="70">
        <v>-4.4529505975350698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288830.67509999999</v>
      </c>
      <c r="E13" s="68">
        <v>382463</v>
      </c>
      <c r="F13" s="69">
        <v>75.518592674323997</v>
      </c>
      <c r="G13" s="68">
        <v>315292.70770000003</v>
      </c>
      <c r="H13" s="69">
        <v>-8.3928463785399607</v>
      </c>
      <c r="I13" s="68">
        <v>80900.312099999996</v>
      </c>
      <c r="J13" s="69">
        <v>28.009598382162999</v>
      </c>
      <c r="K13" s="68">
        <v>74712.023799999995</v>
      </c>
      <c r="L13" s="69">
        <v>23.6960836630222</v>
      </c>
      <c r="M13" s="69">
        <v>8.2828545999044004E-2</v>
      </c>
      <c r="N13" s="68">
        <v>7863300.4595999997</v>
      </c>
      <c r="O13" s="68">
        <v>88520435.841900006</v>
      </c>
      <c r="P13" s="68">
        <v>12408</v>
      </c>
      <c r="Q13" s="68">
        <v>12044</v>
      </c>
      <c r="R13" s="69">
        <v>3.0222517436067702</v>
      </c>
      <c r="S13" s="68">
        <v>23.2777784574468</v>
      </c>
      <c r="T13" s="68">
        <v>22.999791290268998</v>
      </c>
      <c r="U13" s="70">
        <v>1.1942169124341999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132869.54370000001</v>
      </c>
      <c r="E14" s="68">
        <v>124770</v>
      </c>
      <c r="F14" s="69">
        <v>106.491579466218</v>
      </c>
      <c r="G14" s="68">
        <v>117343.5131</v>
      </c>
      <c r="H14" s="69">
        <v>13.231264506942701</v>
      </c>
      <c r="I14" s="68">
        <v>10802.9573</v>
      </c>
      <c r="J14" s="69">
        <v>8.1304992846152206</v>
      </c>
      <c r="K14" s="68">
        <v>13040.3938</v>
      </c>
      <c r="L14" s="69">
        <v>11.1130078310226</v>
      </c>
      <c r="M14" s="69">
        <v>-0.171577372149605</v>
      </c>
      <c r="N14" s="68">
        <v>4109950.0284000002</v>
      </c>
      <c r="O14" s="68">
        <v>42467735.0484</v>
      </c>
      <c r="P14" s="68">
        <v>2657</v>
      </c>
      <c r="Q14" s="68">
        <v>2890</v>
      </c>
      <c r="R14" s="69">
        <v>-8.0622837370242202</v>
      </c>
      <c r="S14" s="68">
        <v>50.007355551373699</v>
      </c>
      <c r="T14" s="68">
        <v>49.610593944636697</v>
      </c>
      <c r="U14" s="70">
        <v>0.793406494629459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84410.038499999995</v>
      </c>
      <c r="E15" s="68">
        <v>83095</v>
      </c>
      <c r="F15" s="69">
        <v>101.582572356941</v>
      </c>
      <c r="G15" s="68">
        <v>78578.787899999996</v>
      </c>
      <c r="H15" s="69">
        <v>7.4208966005188302</v>
      </c>
      <c r="I15" s="68">
        <v>14906.580099999999</v>
      </c>
      <c r="J15" s="69">
        <v>17.659724322954801</v>
      </c>
      <c r="K15" s="68">
        <v>10094.0987</v>
      </c>
      <c r="L15" s="69">
        <v>12.8458315147923</v>
      </c>
      <c r="M15" s="69">
        <v>0.47676187275640602</v>
      </c>
      <c r="N15" s="68">
        <v>3076193.5022999998</v>
      </c>
      <c r="O15" s="68">
        <v>33080676.245499998</v>
      </c>
      <c r="P15" s="68">
        <v>3171</v>
      </c>
      <c r="Q15" s="68">
        <v>2962</v>
      </c>
      <c r="R15" s="69">
        <v>7.0560432140445597</v>
      </c>
      <c r="S15" s="68">
        <v>26.6193751182592</v>
      </c>
      <c r="T15" s="68">
        <v>27.745256718433499</v>
      </c>
      <c r="U15" s="70">
        <v>-4.2295568365990004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874402.40919999999</v>
      </c>
      <c r="E16" s="68">
        <v>1095751</v>
      </c>
      <c r="F16" s="69">
        <v>79.799371317023699</v>
      </c>
      <c r="G16" s="68">
        <v>808501.95129999996</v>
      </c>
      <c r="H16" s="69">
        <v>8.1509336859407497</v>
      </c>
      <c r="I16" s="68">
        <v>42384.475299999998</v>
      </c>
      <c r="J16" s="69">
        <v>4.8472505169305302</v>
      </c>
      <c r="K16" s="68">
        <v>92367.896599999993</v>
      </c>
      <c r="L16" s="69">
        <v>11.4245731196419</v>
      </c>
      <c r="M16" s="69">
        <v>-0.54113412927928495</v>
      </c>
      <c r="N16" s="68">
        <v>25040490.7733</v>
      </c>
      <c r="O16" s="68">
        <v>243117943.8211</v>
      </c>
      <c r="P16" s="68">
        <v>53075</v>
      </c>
      <c r="Q16" s="68">
        <v>52440</v>
      </c>
      <c r="R16" s="69">
        <v>1.2109077040427101</v>
      </c>
      <c r="S16" s="68">
        <v>16.474845203956701</v>
      </c>
      <c r="T16" s="68">
        <v>16.297063432494301</v>
      </c>
      <c r="U16" s="70">
        <v>1.0791104211388201</v>
      </c>
      <c r="V16" s="55"/>
      <c r="W16" s="55"/>
    </row>
    <row r="17" spans="1:23" ht="12" thickBot="1" x14ac:dyDescent="0.2">
      <c r="A17" s="51"/>
      <c r="B17" s="53" t="s">
        <v>15</v>
      </c>
      <c r="C17" s="54"/>
      <c r="D17" s="68">
        <v>829219.4203</v>
      </c>
      <c r="E17" s="68">
        <v>689108</v>
      </c>
      <c r="F17" s="69">
        <v>120.332287580466</v>
      </c>
      <c r="G17" s="68">
        <v>512643.19620000001</v>
      </c>
      <c r="H17" s="69">
        <v>61.753716121981398</v>
      </c>
      <c r="I17" s="68">
        <v>62697.829400000002</v>
      </c>
      <c r="J17" s="69">
        <v>7.5610662105955999</v>
      </c>
      <c r="K17" s="68">
        <v>89033.91</v>
      </c>
      <c r="L17" s="69">
        <v>17.367617606157602</v>
      </c>
      <c r="M17" s="69">
        <v>-0.29579831549574798</v>
      </c>
      <c r="N17" s="68">
        <v>22363901.693700001</v>
      </c>
      <c r="O17" s="68">
        <v>232140392.88820001</v>
      </c>
      <c r="P17" s="68">
        <v>18338</v>
      </c>
      <c r="Q17" s="68">
        <v>17690</v>
      </c>
      <c r="R17" s="69">
        <v>3.66308648954212</v>
      </c>
      <c r="S17" s="68">
        <v>45.218639998909403</v>
      </c>
      <c r="T17" s="68">
        <v>39.838429621254903</v>
      </c>
      <c r="U17" s="70">
        <v>11.8982136078931</v>
      </c>
      <c r="V17" s="37"/>
      <c r="W17" s="37"/>
    </row>
    <row r="18" spans="1:23" ht="12" thickBot="1" x14ac:dyDescent="0.2">
      <c r="A18" s="51"/>
      <c r="B18" s="53" t="s">
        <v>16</v>
      </c>
      <c r="C18" s="54"/>
      <c r="D18" s="68">
        <v>1663591.5273</v>
      </c>
      <c r="E18" s="68">
        <v>1965299</v>
      </c>
      <c r="F18" s="69">
        <v>84.648266106073393</v>
      </c>
      <c r="G18" s="68">
        <v>1605662.7969</v>
      </c>
      <c r="H18" s="69">
        <v>3.6077768328344599</v>
      </c>
      <c r="I18" s="68">
        <v>280471.9632</v>
      </c>
      <c r="J18" s="69">
        <v>16.859424840616001</v>
      </c>
      <c r="K18" s="68">
        <v>232537.43520000001</v>
      </c>
      <c r="L18" s="69">
        <v>14.4823331305273</v>
      </c>
      <c r="M18" s="69">
        <v>0.20613682248095899</v>
      </c>
      <c r="N18" s="68">
        <v>51809032.394400001</v>
      </c>
      <c r="O18" s="68">
        <v>573793897.37109995</v>
      </c>
      <c r="P18" s="68">
        <v>86428</v>
      </c>
      <c r="Q18" s="68">
        <v>87517</v>
      </c>
      <c r="R18" s="69">
        <v>-1.2443296730920801</v>
      </c>
      <c r="S18" s="68">
        <v>19.248293693016201</v>
      </c>
      <c r="T18" s="68">
        <v>19.3354180616337</v>
      </c>
      <c r="U18" s="70">
        <v>-0.45263424388208801</v>
      </c>
      <c r="V18" s="37"/>
      <c r="W18" s="37"/>
    </row>
    <row r="19" spans="1:23" ht="12" thickBot="1" x14ac:dyDescent="0.2">
      <c r="A19" s="51"/>
      <c r="B19" s="53" t="s">
        <v>17</v>
      </c>
      <c r="C19" s="54"/>
      <c r="D19" s="68">
        <v>750559.56229999999</v>
      </c>
      <c r="E19" s="68">
        <v>982207</v>
      </c>
      <c r="F19" s="69">
        <v>76.415619345005695</v>
      </c>
      <c r="G19" s="68">
        <v>470257.52510000003</v>
      </c>
      <c r="H19" s="69">
        <v>59.606071617970201</v>
      </c>
      <c r="I19" s="68">
        <v>48315.021699999998</v>
      </c>
      <c r="J19" s="69">
        <v>6.4372002072619496</v>
      </c>
      <c r="K19" s="68">
        <v>51604.757100000003</v>
      </c>
      <c r="L19" s="69">
        <v>10.9737227679719</v>
      </c>
      <c r="M19" s="69">
        <v>-6.3748684905639993E-2</v>
      </c>
      <c r="N19" s="68">
        <v>13941364.360099999</v>
      </c>
      <c r="O19" s="68">
        <v>178966049.26980001</v>
      </c>
      <c r="P19" s="68">
        <v>11411</v>
      </c>
      <c r="Q19" s="68">
        <v>9987</v>
      </c>
      <c r="R19" s="69">
        <v>14.258536096926001</v>
      </c>
      <c r="S19" s="68">
        <v>65.775090903514197</v>
      </c>
      <c r="T19" s="68">
        <v>43.302340602783602</v>
      </c>
      <c r="U19" s="70">
        <v>34.166049779689303</v>
      </c>
      <c r="V19" s="37"/>
      <c r="W19" s="37"/>
    </row>
    <row r="20" spans="1:23" ht="12" thickBot="1" x14ac:dyDescent="0.2">
      <c r="A20" s="51"/>
      <c r="B20" s="53" t="s">
        <v>18</v>
      </c>
      <c r="C20" s="54"/>
      <c r="D20" s="68">
        <v>959959.64619999996</v>
      </c>
      <c r="E20" s="68">
        <v>1090805</v>
      </c>
      <c r="F20" s="69">
        <v>88.004698016602404</v>
      </c>
      <c r="G20" s="68">
        <v>675679.22930000001</v>
      </c>
      <c r="H20" s="69">
        <v>42.073280422503601</v>
      </c>
      <c r="I20" s="68">
        <v>69016.627399999998</v>
      </c>
      <c r="J20" s="69">
        <v>7.1895342344027</v>
      </c>
      <c r="K20" s="68">
        <v>45983.807800000002</v>
      </c>
      <c r="L20" s="69">
        <v>6.8055677614419201</v>
      </c>
      <c r="M20" s="69">
        <v>0.50088978494729997</v>
      </c>
      <c r="N20" s="68">
        <v>25585692.728399999</v>
      </c>
      <c r="O20" s="68">
        <v>267025165.51159999</v>
      </c>
      <c r="P20" s="68">
        <v>39561</v>
      </c>
      <c r="Q20" s="68">
        <v>39968</v>
      </c>
      <c r="R20" s="69">
        <v>-1.0183146517213699</v>
      </c>
      <c r="S20" s="68">
        <v>24.2653028538207</v>
      </c>
      <c r="T20" s="68">
        <v>23.055072930844702</v>
      </c>
      <c r="U20" s="70">
        <v>4.9874915234592097</v>
      </c>
      <c r="V20" s="37"/>
      <c r="W20" s="37"/>
    </row>
    <row r="21" spans="1:23" ht="12" thickBot="1" x14ac:dyDescent="0.2">
      <c r="A21" s="51"/>
      <c r="B21" s="53" t="s">
        <v>19</v>
      </c>
      <c r="C21" s="54"/>
      <c r="D21" s="68">
        <v>353412.95699999999</v>
      </c>
      <c r="E21" s="68">
        <v>400427</v>
      </c>
      <c r="F21" s="69">
        <v>88.259022743221607</v>
      </c>
      <c r="G21" s="68">
        <v>328775.98550000001</v>
      </c>
      <c r="H21" s="69">
        <v>7.4935435027385902</v>
      </c>
      <c r="I21" s="68">
        <v>33805.867899999997</v>
      </c>
      <c r="J21" s="69">
        <v>9.5655428671790297</v>
      </c>
      <c r="K21" s="68">
        <v>38179.750999999997</v>
      </c>
      <c r="L21" s="69">
        <v>11.612694565248299</v>
      </c>
      <c r="M21" s="69">
        <v>-0.11456028353878001</v>
      </c>
      <c r="N21" s="68">
        <v>10595841.5079</v>
      </c>
      <c r="O21" s="68">
        <v>107120506.4066</v>
      </c>
      <c r="P21" s="68">
        <v>31828</v>
      </c>
      <c r="Q21" s="68">
        <v>33162</v>
      </c>
      <c r="R21" s="69">
        <v>-4.0226765575055801</v>
      </c>
      <c r="S21" s="68">
        <v>11.103838035691799</v>
      </c>
      <c r="T21" s="68">
        <v>10.837377914480401</v>
      </c>
      <c r="U21" s="70">
        <v>2.3997118866009499</v>
      </c>
      <c r="V21" s="37"/>
      <c r="W21" s="37"/>
    </row>
    <row r="22" spans="1:23" ht="12" thickBot="1" x14ac:dyDescent="0.2">
      <c r="A22" s="51"/>
      <c r="B22" s="53" t="s">
        <v>20</v>
      </c>
      <c r="C22" s="54"/>
      <c r="D22" s="68">
        <v>1212764.4606999999</v>
      </c>
      <c r="E22" s="68">
        <v>1415908</v>
      </c>
      <c r="F22" s="69">
        <v>85.652772687208497</v>
      </c>
      <c r="G22" s="68">
        <v>1157632.7087000001</v>
      </c>
      <c r="H22" s="69">
        <v>4.7624563115456597</v>
      </c>
      <c r="I22" s="68">
        <v>149501.25839999999</v>
      </c>
      <c r="J22" s="69">
        <v>12.3273119591342</v>
      </c>
      <c r="K22" s="68">
        <v>127827.9544</v>
      </c>
      <c r="L22" s="69">
        <v>11.042185784777001</v>
      </c>
      <c r="M22" s="69">
        <v>0.16955058149628</v>
      </c>
      <c r="N22" s="68">
        <v>34512819.160899997</v>
      </c>
      <c r="O22" s="68">
        <v>329822590.7166</v>
      </c>
      <c r="P22" s="68">
        <v>74843</v>
      </c>
      <c r="Q22" s="68">
        <v>75098</v>
      </c>
      <c r="R22" s="69">
        <v>-0.33955631308423301</v>
      </c>
      <c r="S22" s="68">
        <v>16.2041134200927</v>
      </c>
      <c r="T22" s="68">
        <v>16.183886328530701</v>
      </c>
      <c r="U22" s="70">
        <v>0.12482689449043601</v>
      </c>
      <c r="V22" s="37"/>
      <c r="W22" s="37"/>
    </row>
    <row r="23" spans="1:23" ht="12" thickBot="1" x14ac:dyDescent="0.2">
      <c r="A23" s="51"/>
      <c r="B23" s="53" t="s">
        <v>21</v>
      </c>
      <c r="C23" s="54"/>
      <c r="D23" s="68">
        <v>2696076.1205000002</v>
      </c>
      <c r="E23" s="68">
        <v>3693442</v>
      </c>
      <c r="F23" s="69">
        <v>72.9963031908989</v>
      </c>
      <c r="G23" s="68">
        <v>2649761.4454999999</v>
      </c>
      <c r="H23" s="69">
        <v>1.74788093013636</v>
      </c>
      <c r="I23" s="68">
        <v>284987.69880000001</v>
      </c>
      <c r="J23" s="69">
        <v>10.5704618884109</v>
      </c>
      <c r="K23" s="68">
        <v>217970.0343</v>
      </c>
      <c r="L23" s="69">
        <v>8.2260248246185004</v>
      </c>
      <c r="M23" s="69">
        <v>0.30746274236834398</v>
      </c>
      <c r="N23" s="68">
        <v>75952597.422399998</v>
      </c>
      <c r="O23" s="68">
        <v>685562255.78980005</v>
      </c>
      <c r="P23" s="68">
        <v>87886</v>
      </c>
      <c r="Q23" s="68">
        <v>87441</v>
      </c>
      <c r="R23" s="69">
        <v>0.508914582404141</v>
      </c>
      <c r="S23" s="68">
        <v>30.676969261315801</v>
      </c>
      <c r="T23" s="68">
        <v>30.2219191134594</v>
      </c>
      <c r="U23" s="70">
        <v>1.48336083652912</v>
      </c>
      <c r="V23" s="37"/>
      <c r="W23" s="37"/>
    </row>
    <row r="24" spans="1:23" ht="12" thickBot="1" x14ac:dyDescent="0.2">
      <c r="A24" s="51"/>
      <c r="B24" s="53" t="s">
        <v>22</v>
      </c>
      <c r="C24" s="54"/>
      <c r="D24" s="68">
        <v>264373.43170000002</v>
      </c>
      <c r="E24" s="68">
        <v>360300</v>
      </c>
      <c r="F24" s="69">
        <v>73.375917762975305</v>
      </c>
      <c r="G24" s="68">
        <v>305837.17619999999</v>
      </c>
      <c r="H24" s="69">
        <v>-13.5574572768371</v>
      </c>
      <c r="I24" s="68">
        <v>52543.183499999999</v>
      </c>
      <c r="J24" s="69">
        <v>19.874608111008602</v>
      </c>
      <c r="K24" s="68">
        <v>38568.202400000002</v>
      </c>
      <c r="L24" s="69">
        <v>12.610697914232199</v>
      </c>
      <c r="M24" s="69">
        <v>0.36234463185663002</v>
      </c>
      <c r="N24" s="68">
        <v>7913484.7923999997</v>
      </c>
      <c r="O24" s="68">
        <v>74604006.399399996</v>
      </c>
      <c r="P24" s="68">
        <v>28191</v>
      </c>
      <c r="Q24" s="68">
        <v>28685</v>
      </c>
      <c r="R24" s="69">
        <v>-1.72215443611644</v>
      </c>
      <c r="S24" s="68">
        <v>9.3779373452520307</v>
      </c>
      <c r="T24" s="68">
        <v>9.4148959665330292</v>
      </c>
      <c r="U24" s="70">
        <v>-0.39410181493387902</v>
      </c>
      <c r="V24" s="37"/>
      <c r="W24" s="37"/>
    </row>
    <row r="25" spans="1:23" ht="12" thickBot="1" x14ac:dyDescent="0.2">
      <c r="A25" s="51"/>
      <c r="B25" s="53" t="s">
        <v>23</v>
      </c>
      <c r="C25" s="54"/>
      <c r="D25" s="68">
        <v>236608.046</v>
      </c>
      <c r="E25" s="68">
        <v>261998</v>
      </c>
      <c r="F25" s="69">
        <v>90.309103886289193</v>
      </c>
      <c r="G25" s="68">
        <v>196100.00719999999</v>
      </c>
      <c r="H25" s="69">
        <v>20.656826778535699</v>
      </c>
      <c r="I25" s="68">
        <v>21594.006000000001</v>
      </c>
      <c r="J25" s="69">
        <v>9.1264884542430202</v>
      </c>
      <c r="K25" s="68">
        <v>21075.491000000002</v>
      </c>
      <c r="L25" s="69">
        <v>10.7473178103993</v>
      </c>
      <c r="M25" s="69">
        <v>2.4602748282352999E-2</v>
      </c>
      <c r="N25" s="68">
        <v>7201363.8317</v>
      </c>
      <c r="O25" s="68">
        <v>72045452.210999995</v>
      </c>
      <c r="P25" s="68">
        <v>18987</v>
      </c>
      <c r="Q25" s="68">
        <v>18832</v>
      </c>
      <c r="R25" s="69">
        <v>0.82306711979609504</v>
      </c>
      <c r="S25" s="68">
        <v>12.461581397798501</v>
      </c>
      <c r="T25" s="68">
        <v>12.476567746389099</v>
      </c>
      <c r="U25" s="70">
        <v>-0.120260407666076</v>
      </c>
      <c r="V25" s="37"/>
      <c r="W25" s="37"/>
    </row>
    <row r="26" spans="1:23" ht="12" thickBot="1" x14ac:dyDescent="0.2">
      <c r="A26" s="51"/>
      <c r="B26" s="53" t="s">
        <v>24</v>
      </c>
      <c r="C26" s="54"/>
      <c r="D26" s="68">
        <v>471334.41680000001</v>
      </c>
      <c r="E26" s="68">
        <v>535963</v>
      </c>
      <c r="F26" s="69">
        <v>87.941596117642405</v>
      </c>
      <c r="G26" s="68">
        <v>439697.86979999999</v>
      </c>
      <c r="H26" s="69">
        <v>7.1950648781605704</v>
      </c>
      <c r="I26" s="68">
        <v>97364.809200000003</v>
      </c>
      <c r="J26" s="69">
        <v>20.6572670548933</v>
      </c>
      <c r="K26" s="68">
        <v>82604.890400000004</v>
      </c>
      <c r="L26" s="69">
        <v>18.786738820812001</v>
      </c>
      <c r="M26" s="69">
        <v>0.178680931946373</v>
      </c>
      <c r="N26" s="68">
        <v>14538339.076400001</v>
      </c>
      <c r="O26" s="68">
        <v>155045732.99610001</v>
      </c>
      <c r="P26" s="68">
        <v>35446</v>
      </c>
      <c r="Q26" s="68">
        <v>35270</v>
      </c>
      <c r="R26" s="69">
        <v>0.49900765523107599</v>
      </c>
      <c r="S26" s="68">
        <v>13.297252632172899</v>
      </c>
      <c r="T26" s="68">
        <v>13.6996078310179</v>
      </c>
      <c r="U26" s="70">
        <v>-3.0258521062574699</v>
      </c>
      <c r="V26" s="37"/>
      <c r="W26" s="37"/>
    </row>
    <row r="27" spans="1:23" ht="12" thickBot="1" x14ac:dyDescent="0.2">
      <c r="A27" s="51"/>
      <c r="B27" s="53" t="s">
        <v>25</v>
      </c>
      <c r="C27" s="54"/>
      <c r="D27" s="68">
        <v>320579.37920000002</v>
      </c>
      <c r="E27" s="68">
        <v>338227</v>
      </c>
      <c r="F27" s="69">
        <v>94.7823145993667</v>
      </c>
      <c r="G27" s="68">
        <v>283987.63780000003</v>
      </c>
      <c r="H27" s="69">
        <v>12.884976854439699</v>
      </c>
      <c r="I27" s="68">
        <v>105489.1952</v>
      </c>
      <c r="J27" s="69">
        <v>32.905795582749697</v>
      </c>
      <c r="K27" s="68">
        <v>89903.399399999995</v>
      </c>
      <c r="L27" s="69">
        <v>31.657504564799002</v>
      </c>
      <c r="M27" s="69">
        <v>0.17336158481233199</v>
      </c>
      <c r="N27" s="68">
        <v>8341131.9060000004</v>
      </c>
      <c r="O27" s="68">
        <v>67027652.148100004</v>
      </c>
      <c r="P27" s="68">
        <v>38430</v>
      </c>
      <c r="Q27" s="68">
        <v>39718</v>
      </c>
      <c r="R27" s="69">
        <v>-3.2428621783574201</v>
      </c>
      <c r="S27" s="68">
        <v>8.3419042206609397</v>
      </c>
      <c r="T27" s="68">
        <v>8.3108758673649206</v>
      </c>
      <c r="U27" s="70">
        <v>0.37195767866968799</v>
      </c>
      <c r="V27" s="37"/>
      <c r="W27" s="37"/>
    </row>
    <row r="28" spans="1:23" ht="12" thickBot="1" x14ac:dyDescent="0.2">
      <c r="A28" s="51"/>
      <c r="B28" s="53" t="s">
        <v>26</v>
      </c>
      <c r="C28" s="54"/>
      <c r="D28" s="68">
        <v>929091.43350000004</v>
      </c>
      <c r="E28" s="68">
        <v>1075441</v>
      </c>
      <c r="F28" s="69">
        <v>86.391669417476194</v>
      </c>
      <c r="G28" s="68">
        <v>847561.85490000003</v>
      </c>
      <c r="H28" s="69">
        <v>9.6193072079228106</v>
      </c>
      <c r="I28" s="68">
        <v>39228.310400000002</v>
      </c>
      <c r="J28" s="69">
        <v>4.2222228066641598</v>
      </c>
      <c r="K28" s="68">
        <v>58717.306199999999</v>
      </c>
      <c r="L28" s="69">
        <v>6.9277900911347396</v>
      </c>
      <c r="M28" s="69">
        <v>-0.33191229402823003</v>
      </c>
      <c r="N28" s="68">
        <v>26149355.5097</v>
      </c>
      <c r="O28" s="68">
        <v>223739713.65110001</v>
      </c>
      <c r="P28" s="68">
        <v>50035</v>
      </c>
      <c r="Q28" s="68">
        <v>50153</v>
      </c>
      <c r="R28" s="69">
        <v>-0.23528004306820899</v>
      </c>
      <c r="S28" s="68">
        <v>18.568830488657898</v>
      </c>
      <c r="T28" s="68">
        <v>18.442547510617501</v>
      </c>
      <c r="U28" s="70">
        <v>0.68008040742020603</v>
      </c>
      <c r="V28" s="37"/>
      <c r="W28" s="37"/>
    </row>
    <row r="29" spans="1:23" ht="12" thickBot="1" x14ac:dyDescent="0.2">
      <c r="A29" s="51"/>
      <c r="B29" s="53" t="s">
        <v>27</v>
      </c>
      <c r="C29" s="54"/>
      <c r="D29" s="68">
        <v>686921.33609999996</v>
      </c>
      <c r="E29" s="68">
        <v>758839</v>
      </c>
      <c r="F29" s="69">
        <v>90.522671620725902</v>
      </c>
      <c r="G29" s="68">
        <v>660245.89</v>
      </c>
      <c r="H29" s="69">
        <v>4.0402290274006702</v>
      </c>
      <c r="I29" s="68">
        <v>90876.057799999995</v>
      </c>
      <c r="J29" s="69">
        <v>13.2294708322716</v>
      </c>
      <c r="K29" s="68">
        <v>106227.073</v>
      </c>
      <c r="L29" s="69">
        <v>16.089016926708901</v>
      </c>
      <c r="M29" s="69">
        <v>-0.144511326222836</v>
      </c>
      <c r="N29" s="68">
        <v>18563652.1527</v>
      </c>
      <c r="O29" s="68">
        <v>158944734.17429999</v>
      </c>
      <c r="P29" s="68">
        <v>104463</v>
      </c>
      <c r="Q29" s="68">
        <v>105220</v>
      </c>
      <c r="R29" s="69">
        <v>-0.71944497243869898</v>
      </c>
      <c r="S29" s="68">
        <v>6.5757381666235899</v>
      </c>
      <c r="T29" s="68">
        <v>6.7036366878920397</v>
      </c>
      <c r="U29" s="70">
        <v>-1.9450062947703799</v>
      </c>
      <c r="V29" s="37"/>
      <c r="W29" s="37"/>
    </row>
    <row r="30" spans="1:23" ht="12" thickBot="1" x14ac:dyDescent="0.2">
      <c r="A30" s="51"/>
      <c r="B30" s="53" t="s">
        <v>28</v>
      </c>
      <c r="C30" s="54"/>
      <c r="D30" s="68">
        <v>961292.75879999995</v>
      </c>
      <c r="E30" s="68">
        <v>1425628</v>
      </c>
      <c r="F30" s="69">
        <v>67.4294247026574</v>
      </c>
      <c r="G30" s="68">
        <v>1097599.0107</v>
      </c>
      <c r="H30" s="69">
        <v>-12.4185837059993</v>
      </c>
      <c r="I30" s="68">
        <v>122905.2115</v>
      </c>
      <c r="J30" s="69">
        <v>12.785409062419699</v>
      </c>
      <c r="K30" s="68">
        <v>184389.75409999999</v>
      </c>
      <c r="L30" s="69">
        <v>16.799373204828601</v>
      </c>
      <c r="M30" s="69">
        <v>-0.33344880196898102</v>
      </c>
      <c r="N30" s="68">
        <v>31804053.679200001</v>
      </c>
      <c r="O30" s="68">
        <v>294326976.86690003</v>
      </c>
      <c r="P30" s="68">
        <v>73913</v>
      </c>
      <c r="Q30" s="68">
        <v>72969</v>
      </c>
      <c r="R30" s="69">
        <v>1.29370006441092</v>
      </c>
      <c r="S30" s="68">
        <v>13.0057332106666</v>
      </c>
      <c r="T30" s="68">
        <v>12.961219765928</v>
      </c>
      <c r="U30" s="70">
        <v>0.34226017109201301</v>
      </c>
      <c r="V30" s="37"/>
      <c r="W30" s="37"/>
    </row>
    <row r="31" spans="1:23" ht="12" thickBot="1" x14ac:dyDescent="0.2">
      <c r="A31" s="51"/>
      <c r="B31" s="53" t="s">
        <v>29</v>
      </c>
      <c r="C31" s="54"/>
      <c r="D31" s="68">
        <v>723813.40540000005</v>
      </c>
      <c r="E31" s="68">
        <v>1344976</v>
      </c>
      <c r="F31" s="69">
        <v>53.816083365056301</v>
      </c>
      <c r="G31" s="68">
        <v>944915.57400000002</v>
      </c>
      <c r="H31" s="69">
        <v>-23.399145350524201</v>
      </c>
      <c r="I31" s="68">
        <v>26159.180100000001</v>
      </c>
      <c r="J31" s="69">
        <v>3.61407786935691</v>
      </c>
      <c r="K31" s="68">
        <v>34333.522299999997</v>
      </c>
      <c r="L31" s="69">
        <v>3.6335015788405198</v>
      </c>
      <c r="M31" s="69">
        <v>-0.23808632649380099</v>
      </c>
      <c r="N31" s="68">
        <v>24303791.262200002</v>
      </c>
      <c r="O31" s="68">
        <v>246070302.34799999</v>
      </c>
      <c r="P31" s="68">
        <v>30251</v>
      </c>
      <c r="Q31" s="68">
        <v>30171</v>
      </c>
      <c r="R31" s="69">
        <v>0.26515528156176899</v>
      </c>
      <c r="S31" s="68">
        <v>23.926924908267502</v>
      </c>
      <c r="T31" s="68">
        <v>24.3449223194458</v>
      </c>
      <c r="U31" s="70">
        <v>-1.7469750616966899</v>
      </c>
      <c r="V31" s="37"/>
      <c r="W31" s="37"/>
    </row>
    <row r="32" spans="1:23" ht="12" thickBot="1" x14ac:dyDescent="0.2">
      <c r="A32" s="51"/>
      <c r="B32" s="53" t="s">
        <v>30</v>
      </c>
      <c r="C32" s="54"/>
      <c r="D32" s="68">
        <v>120229.4467</v>
      </c>
      <c r="E32" s="68">
        <v>161969</v>
      </c>
      <c r="F32" s="69">
        <v>74.229912328902401</v>
      </c>
      <c r="G32" s="68">
        <v>129629.04120000001</v>
      </c>
      <c r="H32" s="69">
        <v>-7.25114867238561</v>
      </c>
      <c r="I32" s="68">
        <v>33660.827700000002</v>
      </c>
      <c r="J32" s="69">
        <v>27.997157621453201</v>
      </c>
      <c r="K32" s="68">
        <v>33324.841500000002</v>
      </c>
      <c r="L32" s="69">
        <v>25.7078515674465</v>
      </c>
      <c r="M32" s="69">
        <v>1.0082154479263999E-2</v>
      </c>
      <c r="N32" s="68">
        <v>3595431.9201000002</v>
      </c>
      <c r="O32" s="68">
        <v>37644273.868100002</v>
      </c>
      <c r="P32" s="68">
        <v>24838</v>
      </c>
      <c r="Q32" s="68">
        <v>25533</v>
      </c>
      <c r="R32" s="69">
        <v>-2.7219676497082199</v>
      </c>
      <c r="S32" s="68">
        <v>4.8405445969884902</v>
      </c>
      <c r="T32" s="68">
        <v>4.8794094465985198</v>
      </c>
      <c r="U32" s="70">
        <v>-0.80290241792658101</v>
      </c>
      <c r="V32" s="37"/>
      <c r="W32" s="37"/>
    </row>
    <row r="33" spans="1:23" ht="12" thickBot="1" x14ac:dyDescent="0.2">
      <c r="A33" s="51"/>
      <c r="B33" s="53" t="s">
        <v>31</v>
      </c>
      <c r="C33" s="54"/>
      <c r="D33" s="68">
        <v>3.4188000000000001</v>
      </c>
      <c r="E33" s="71"/>
      <c r="F33" s="71"/>
      <c r="G33" s="68">
        <v>149.57310000000001</v>
      </c>
      <c r="H33" s="69">
        <v>-97.714294883237699</v>
      </c>
      <c r="I33" s="68">
        <v>0.85460000000000003</v>
      </c>
      <c r="J33" s="69">
        <v>24.997074997075</v>
      </c>
      <c r="K33" s="68">
        <v>29.398800000000001</v>
      </c>
      <c r="L33" s="69">
        <v>19.655138524240002</v>
      </c>
      <c r="M33" s="69">
        <v>-0.97093078629059704</v>
      </c>
      <c r="N33" s="68">
        <v>3.4188000000000001</v>
      </c>
      <c r="O33" s="68">
        <v>4865.2586000000001</v>
      </c>
      <c r="P33" s="68">
        <v>1</v>
      </c>
      <c r="Q33" s="71"/>
      <c r="R33" s="71"/>
      <c r="S33" s="68">
        <v>3.4188000000000001</v>
      </c>
      <c r="T33" s="71"/>
      <c r="U33" s="72"/>
      <c r="V33" s="37"/>
      <c r="W33" s="37"/>
    </row>
    <row r="34" spans="1:23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1"/>
      <c r="B35" s="53" t="s">
        <v>32</v>
      </c>
      <c r="C35" s="54"/>
      <c r="D35" s="68">
        <v>162325.78109999999</v>
      </c>
      <c r="E35" s="68">
        <v>149704</v>
      </c>
      <c r="F35" s="69">
        <v>108.431158218885</v>
      </c>
      <c r="G35" s="68">
        <v>143850.01850000001</v>
      </c>
      <c r="H35" s="69">
        <v>12.8437679693451</v>
      </c>
      <c r="I35" s="68">
        <v>12770.021199999999</v>
      </c>
      <c r="J35" s="69">
        <v>7.8669088258587099</v>
      </c>
      <c r="K35" s="68">
        <v>18050.577700000002</v>
      </c>
      <c r="L35" s="69">
        <v>12.5481928248761</v>
      </c>
      <c r="M35" s="69">
        <v>-0.292542243675669</v>
      </c>
      <c r="N35" s="68">
        <v>4534798.9358999999</v>
      </c>
      <c r="O35" s="68">
        <v>40541618.197700001</v>
      </c>
      <c r="P35" s="68">
        <v>12712</v>
      </c>
      <c r="Q35" s="68">
        <v>12088</v>
      </c>
      <c r="R35" s="69">
        <v>5.1621442753143603</v>
      </c>
      <c r="S35" s="68">
        <v>12.7694919052863</v>
      </c>
      <c r="T35" s="68">
        <v>12.636336954003999</v>
      </c>
      <c r="U35" s="70">
        <v>1.0427584141171</v>
      </c>
      <c r="V35" s="37"/>
      <c r="W35" s="37"/>
    </row>
    <row r="36" spans="1:23" ht="12" customHeight="1" thickBot="1" x14ac:dyDescent="0.2">
      <c r="A36" s="51"/>
      <c r="B36" s="53" t="s">
        <v>37</v>
      </c>
      <c r="C36" s="54"/>
      <c r="D36" s="71"/>
      <c r="E36" s="68">
        <v>546852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1"/>
      <c r="B37" s="53" t="s">
        <v>38</v>
      </c>
      <c r="C37" s="54"/>
      <c r="D37" s="71"/>
      <c r="E37" s="68">
        <v>491346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1"/>
      <c r="B38" s="53" t="s">
        <v>39</v>
      </c>
      <c r="C38" s="54"/>
      <c r="D38" s="71"/>
      <c r="E38" s="68">
        <v>399735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1"/>
      <c r="B39" s="53" t="s">
        <v>33</v>
      </c>
      <c r="C39" s="54"/>
      <c r="D39" s="68">
        <v>262514.53129999997</v>
      </c>
      <c r="E39" s="68">
        <v>444639</v>
      </c>
      <c r="F39" s="69">
        <v>59.0399248154121</v>
      </c>
      <c r="G39" s="68">
        <v>309738.03480000002</v>
      </c>
      <c r="H39" s="69">
        <v>-15.2462720732675</v>
      </c>
      <c r="I39" s="68">
        <v>15039.137699999999</v>
      </c>
      <c r="J39" s="69">
        <v>5.72887817886674</v>
      </c>
      <c r="K39" s="68">
        <v>17167.9964</v>
      </c>
      <c r="L39" s="69">
        <v>5.5427472480367097</v>
      </c>
      <c r="M39" s="69">
        <v>-0.124001581221208</v>
      </c>
      <c r="N39" s="68">
        <v>6941695.9293</v>
      </c>
      <c r="O39" s="68">
        <v>67442715.668699995</v>
      </c>
      <c r="P39" s="68">
        <v>387</v>
      </c>
      <c r="Q39" s="68">
        <v>409</v>
      </c>
      <c r="R39" s="69">
        <v>-5.37897310513448</v>
      </c>
      <c r="S39" s="68">
        <v>678.33212222222198</v>
      </c>
      <c r="T39" s="68">
        <v>540.05705036674794</v>
      </c>
      <c r="U39" s="70">
        <v>20.384567872517</v>
      </c>
      <c r="V39" s="37"/>
      <c r="W39" s="37"/>
    </row>
    <row r="40" spans="1:23" ht="12" thickBot="1" x14ac:dyDescent="0.2">
      <c r="A40" s="51"/>
      <c r="B40" s="53" t="s">
        <v>34</v>
      </c>
      <c r="C40" s="54"/>
      <c r="D40" s="68">
        <v>346434.45370000001</v>
      </c>
      <c r="E40" s="68">
        <v>374895</v>
      </c>
      <c r="F40" s="69">
        <v>92.4083953373611</v>
      </c>
      <c r="G40" s="68">
        <v>358868.06959999999</v>
      </c>
      <c r="H40" s="69">
        <v>-3.4646760058254098</v>
      </c>
      <c r="I40" s="68">
        <v>22477.5105</v>
      </c>
      <c r="J40" s="69">
        <v>6.4882433776245403</v>
      </c>
      <c r="K40" s="68">
        <v>22176.523399999998</v>
      </c>
      <c r="L40" s="69">
        <v>6.1795755261030303</v>
      </c>
      <c r="M40" s="69">
        <v>1.3572330277883E-2</v>
      </c>
      <c r="N40" s="68">
        <v>11712941.2929</v>
      </c>
      <c r="O40" s="68">
        <v>132543959.9217</v>
      </c>
      <c r="P40" s="68">
        <v>1857</v>
      </c>
      <c r="Q40" s="68">
        <v>1854</v>
      </c>
      <c r="R40" s="69">
        <v>0.16181229773462</v>
      </c>
      <c r="S40" s="68">
        <v>186.55597937533699</v>
      </c>
      <c r="T40" s="68">
        <v>191.53056564185499</v>
      </c>
      <c r="U40" s="70">
        <v>-2.6665380992749901</v>
      </c>
      <c r="V40" s="37"/>
      <c r="W40" s="37"/>
    </row>
    <row r="41" spans="1:23" ht="12" thickBot="1" x14ac:dyDescent="0.2">
      <c r="A41" s="51"/>
      <c r="B41" s="53" t="s">
        <v>40</v>
      </c>
      <c r="C41" s="54"/>
      <c r="D41" s="71"/>
      <c r="E41" s="68">
        <v>172273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1"/>
      <c r="B42" s="53" t="s">
        <v>41</v>
      </c>
      <c r="C42" s="54"/>
      <c r="D42" s="71"/>
      <c r="E42" s="68">
        <v>83764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2"/>
      <c r="B44" s="53" t="s">
        <v>35</v>
      </c>
      <c r="C44" s="54"/>
      <c r="D44" s="73">
        <v>36754.951800000003</v>
      </c>
      <c r="E44" s="73">
        <v>0</v>
      </c>
      <c r="F44" s="74"/>
      <c r="G44" s="73">
        <v>9134.6293000000005</v>
      </c>
      <c r="H44" s="75">
        <v>302.36938569581599</v>
      </c>
      <c r="I44" s="73">
        <v>5745.7893000000004</v>
      </c>
      <c r="J44" s="75">
        <v>15.6326944224152</v>
      </c>
      <c r="K44" s="73">
        <v>2021.7864</v>
      </c>
      <c r="L44" s="75">
        <v>22.133206872445299</v>
      </c>
      <c r="M44" s="75">
        <v>1.8419368633600499</v>
      </c>
      <c r="N44" s="73">
        <v>800646.59420000005</v>
      </c>
      <c r="O44" s="73">
        <v>8344050.7858999996</v>
      </c>
      <c r="P44" s="73">
        <v>24</v>
      </c>
      <c r="Q44" s="73">
        <v>35</v>
      </c>
      <c r="R44" s="75">
        <v>-31.428571428571399</v>
      </c>
      <c r="S44" s="73">
        <v>1531.4563250000001</v>
      </c>
      <c r="T44" s="73">
        <v>2204.5919399999998</v>
      </c>
      <c r="U44" s="76">
        <v>-43.953954416558403</v>
      </c>
      <c r="V44" s="37"/>
      <c r="W44" s="37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71711</v>
      </c>
      <c r="D2" s="32">
        <v>668908.42108547001</v>
      </c>
      <c r="E2" s="32">
        <v>499776.79386324802</v>
      </c>
      <c r="F2" s="32">
        <v>169131.62722222201</v>
      </c>
      <c r="G2" s="32">
        <v>499776.79386324802</v>
      </c>
      <c r="H2" s="32">
        <v>0.252847208811879</v>
      </c>
    </row>
    <row r="3" spans="1:8" ht="14.25" x14ac:dyDescent="0.2">
      <c r="A3" s="32">
        <v>2</v>
      </c>
      <c r="B3" s="33">
        <v>13</v>
      </c>
      <c r="C3" s="32">
        <v>26379.333999999999</v>
      </c>
      <c r="D3" s="32">
        <v>191624.27471759301</v>
      </c>
      <c r="E3" s="32">
        <v>158668.517076552</v>
      </c>
      <c r="F3" s="32">
        <v>32955.7576410408</v>
      </c>
      <c r="G3" s="32">
        <v>158668.517076552</v>
      </c>
      <c r="H3" s="32">
        <v>0.171981121335537</v>
      </c>
    </row>
    <row r="4" spans="1:8" ht="14.25" x14ac:dyDescent="0.2">
      <c r="A4" s="32">
        <v>3</v>
      </c>
      <c r="B4" s="33">
        <v>14</v>
      </c>
      <c r="C4" s="32">
        <v>114286</v>
      </c>
      <c r="D4" s="32">
        <v>160931.46570256399</v>
      </c>
      <c r="E4" s="32">
        <v>121790.587462393</v>
      </c>
      <c r="F4" s="32">
        <v>39140.878240170903</v>
      </c>
      <c r="G4" s="32">
        <v>121790.587462393</v>
      </c>
      <c r="H4" s="32">
        <v>0.243214576275044</v>
      </c>
    </row>
    <row r="5" spans="1:8" ht="14.25" x14ac:dyDescent="0.2">
      <c r="A5" s="32">
        <v>4</v>
      </c>
      <c r="B5" s="33">
        <v>15</v>
      </c>
      <c r="C5" s="32">
        <v>3358</v>
      </c>
      <c r="D5" s="32">
        <v>50190.358001709399</v>
      </c>
      <c r="E5" s="32">
        <v>39710.612918803403</v>
      </c>
      <c r="F5" s="32">
        <v>10479.745082906</v>
      </c>
      <c r="G5" s="32">
        <v>39710.612918803403</v>
      </c>
      <c r="H5" s="32">
        <v>0.208799966769495</v>
      </c>
    </row>
    <row r="6" spans="1:8" ht="14.25" x14ac:dyDescent="0.2">
      <c r="A6" s="32">
        <v>5</v>
      </c>
      <c r="B6" s="33">
        <v>16</v>
      </c>
      <c r="C6" s="32">
        <v>2693</v>
      </c>
      <c r="D6" s="32">
        <v>143937.015105128</v>
      </c>
      <c r="E6" s="32">
        <v>119975.481751282</v>
      </c>
      <c r="F6" s="32">
        <v>23961.5333538462</v>
      </c>
      <c r="G6" s="32">
        <v>119975.481751282</v>
      </c>
      <c r="H6" s="32">
        <v>0.16647235137080801</v>
      </c>
    </row>
    <row r="7" spans="1:8" ht="14.25" x14ac:dyDescent="0.2">
      <c r="A7" s="32">
        <v>6</v>
      </c>
      <c r="B7" s="33">
        <v>17</v>
      </c>
      <c r="C7" s="32">
        <v>21315</v>
      </c>
      <c r="D7" s="32">
        <v>288830.920296581</v>
      </c>
      <c r="E7" s="32">
        <v>207930.36267521401</v>
      </c>
      <c r="F7" s="32">
        <v>80900.557621367494</v>
      </c>
      <c r="G7" s="32">
        <v>207930.36267521401</v>
      </c>
      <c r="H7" s="32">
        <v>0.28009659609260701</v>
      </c>
    </row>
    <row r="8" spans="1:8" ht="14.25" x14ac:dyDescent="0.2">
      <c r="A8" s="32">
        <v>7</v>
      </c>
      <c r="B8" s="33">
        <v>18</v>
      </c>
      <c r="C8" s="32">
        <v>61237</v>
      </c>
      <c r="D8" s="32">
        <v>132869.54140512799</v>
      </c>
      <c r="E8" s="32">
        <v>122066.582028205</v>
      </c>
      <c r="F8" s="32">
        <v>10802.9593769231</v>
      </c>
      <c r="G8" s="32">
        <v>122066.582028205</v>
      </c>
      <c r="H8" s="32">
        <v>8.1305009881716406E-2</v>
      </c>
    </row>
    <row r="9" spans="1:8" ht="14.25" x14ac:dyDescent="0.2">
      <c r="A9" s="32">
        <v>8</v>
      </c>
      <c r="B9" s="33">
        <v>19</v>
      </c>
      <c r="C9" s="32">
        <v>16443</v>
      </c>
      <c r="D9" s="32">
        <v>84410.065523076904</v>
      </c>
      <c r="E9" s="32">
        <v>69503.459423931607</v>
      </c>
      <c r="F9" s="32">
        <v>14906.6060991453</v>
      </c>
      <c r="G9" s="32">
        <v>69503.459423931607</v>
      </c>
      <c r="H9" s="32">
        <v>0.176597494703638</v>
      </c>
    </row>
    <row r="10" spans="1:8" ht="14.25" x14ac:dyDescent="0.2">
      <c r="A10" s="32">
        <v>9</v>
      </c>
      <c r="B10" s="33">
        <v>21</v>
      </c>
      <c r="C10" s="32">
        <v>208544</v>
      </c>
      <c r="D10" s="32">
        <v>874402.18969999999</v>
      </c>
      <c r="E10" s="32">
        <v>832017.93389999995</v>
      </c>
      <c r="F10" s="32">
        <v>42384.255799999999</v>
      </c>
      <c r="G10" s="32">
        <v>832017.93389999995</v>
      </c>
      <c r="H10" s="32">
        <v>4.84722663086442E-2</v>
      </c>
    </row>
    <row r="11" spans="1:8" ht="14.25" x14ac:dyDescent="0.2">
      <c r="A11" s="32">
        <v>10</v>
      </c>
      <c r="B11" s="33">
        <v>22</v>
      </c>
      <c r="C11" s="32">
        <v>51555.305999999997</v>
      </c>
      <c r="D11" s="32">
        <v>829219.47408888896</v>
      </c>
      <c r="E11" s="32">
        <v>766521.58844358998</v>
      </c>
      <c r="F11" s="32">
        <v>62697.885645299102</v>
      </c>
      <c r="G11" s="32">
        <v>766521.58844358998</v>
      </c>
      <c r="H11" s="32">
        <v>7.5610725030534204E-2</v>
      </c>
    </row>
    <row r="12" spans="1:8" ht="14.25" x14ac:dyDescent="0.2">
      <c r="A12" s="32">
        <v>11</v>
      </c>
      <c r="B12" s="33">
        <v>23</v>
      </c>
      <c r="C12" s="32">
        <v>221692.245</v>
      </c>
      <c r="D12" s="32">
        <v>1663591.8245957301</v>
      </c>
      <c r="E12" s="32">
        <v>1383119.55673932</v>
      </c>
      <c r="F12" s="32">
        <v>280472.26785641001</v>
      </c>
      <c r="G12" s="32">
        <v>1383119.55673932</v>
      </c>
      <c r="H12" s="32">
        <v>0.168594401408872</v>
      </c>
    </row>
    <row r="13" spans="1:8" ht="14.25" x14ac:dyDescent="0.2">
      <c r="A13" s="32">
        <v>12</v>
      </c>
      <c r="B13" s="33">
        <v>24</v>
      </c>
      <c r="C13" s="32">
        <v>19365.175999999999</v>
      </c>
      <c r="D13" s="32">
        <v>750559.56787606794</v>
      </c>
      <c r="E13" s="32">
        <v>702244.54107435897</v>
      </c>
      <c r="F13" s="32">
        <v>48315.026801709399</v>
      </c>
      <c r="G13" s="32">
        <v>702244.54107435897</v>
      </c>
      <c r="H13" s="32">
        <v>6.4372008391593905E-2</v>
      </c>
    </row>
    <row r="14" spans="1:8" ht="14.25" x14ac:dyDescent="0.2">
      <c r="A14" s="32">
        <v>13</v>
      </c>
      <c r="B14" s="33">
        <v>25</v>
      </c>
      <c r="C14" s="32">
        <v>83947</v>
      </c>
      <c r="D14" s="32">
        <v>959959.62710000004</v>
      </c>
      <c r="E14" s="32">
        <v>890943.01879999996</v>
      </c>
      <c r="F14" s="32">
        <v>69016.608300000007</v>
      </c>
      <c r="G14" s="32">
        <v>890943.01879999996</v>
      </c>
      <c r="H14" s="32">
        <v>7.1895323877834802E-2</v>
      </c>
    </row>
    <row r="15" spans="1:8" ht="14.25" x14ac:dyDescent="0.2">
      <c r="A15" s="32">
        <v>14</v>
      </c>
      <c r="B15" s="33">
        <v>26</v>
      </c>
      <c r="C15" s="32">
        <v>67230</v>
      </c>
      <c r="D15" s="32">
        <v>353412.76584070799</v>
      </c>
      <c r="E15" s="32">
        <v>319607.08898053103</v>
      </c>
      <c r="F15" s="32">
        <v>33805.676860177002</v>
      </c>
      <c r="G15" s="32">
        <v>319607.08898053103</v>
      </c>
      <c r="H15" s="32">
        <v>9.5654939854136603E-2</v>
      </c>
    </row>
    <row r="16" spans="1:8" ht="14.25" x14ac:dyDescent="0.2">
      <c r="A16" s="32">
        <v>15</v>
      </c>
      <c r="B16" s="33">
        <v>27</v>
      </c>
      <c r="C16" s="32">
        <v>180664.674</v>
      </c>
      <c r="D16" s="32">
        <v>1212764.94433333</v>
      </c>
      <c r="E16" s="32">
        <v>1063263.2009999999</v>
      </c>
      <c r="F16" s="32">
        <v>149501.743333333</v>
      </c>
      <c r="G16" s="32">
        <v>1063263.2009999999</v>
      </c>
      <c r="H16" s="32">
        <v>0.12327347028942701</v>
      </c>
    </row>
    <row r="17" spans="1:8" ht="14.25" x14ac:dyDescent="0.2">
      <c r="A17" s="32">
        <v>16</v>
      </c>
      <c r="B17" s="33">
        <v>29</v>
      </c>
      <c r="C17" s="32">
        <v>222534</v>
      </c>
      <c r="D17" s="32">
        <v>2696077.3801162401</v>
      </c>
      <c r="E17" s="32">
        <v>2411088.4679239299</v>
      </c>
      <c r="F17" s="32">
        <v>284988.91219230799</v>
      </c>
      <c r="G17" s="32">
        <v>2411088.4679239299</v>
      </c>
      <c r="H17" s="32">
        <v>0.105705019556976</v>
      </c>
    </row>
    <row r="18" spans="1:8" ht="14.25" x14ac:dyDescent="0.2">
      <c r="A18" s="32">
        <v>17</v>
      </c>
      <c r="B18" s="33">
        <v>31</v>
      </c>
      <c r="C18" s="32">
        <v>33872.502999999997</v>
      </c>
      <c r="D18" s="32">
        <v>264373.40711163299</v>
      </c>
      <c r="E18" s="32">
        <v>211830.23643505701</v>
      </c>
      <c r="F18" s="32">
        <v>52543.170676575697</v>
      </c>
      <c r="G18" s="32">
        <v>211830.23643505701</v>
      </c>
      <c r="H18" s="32">
        <v>0.198746051089734</v>
      </c>
    </row>
    <row r="19" spans="1:8" ht="14.25" x14ac:dyDescent="0.2">
      <c r="A19" s="32">
        <v>18</v>
      </c>
      <c r="B19" s="33">
        <v>32</v>
      </c>
      <c r="C19" s="32">
        <v>14110.602999999999</v>
      </c>
      <c r="D19" s="32">
        <v>236608.05471607301</v>
      </c>
      <c r="E19" s="32">
        <v>215014.041995723</v>
      </c>
      <c r="F19" s="32">
        <v>21594.012720350001</v>
      </c>
      <c r="G19" s="32">
        <v>215014.041995723</v>
      </c>
      <c r="H19" s="32">
        <v>9.1264909583330098E-2</v>
      </c>
    </row>
    <row r="20" spans="1:8" ht="14.25" x14ac:dyDescent="0.2">
      <c r="A20" s="32">
        <v>19</v>
      </c>
      <c r="B20" s="33">
        <v>33</v>
      </c>
      <c r="C20" s="32">
        <v>38150.849000000002</v>
      </c>
      <c r="D20" s="32">
        <v>471334.43586920801</v>
      </c>
      <c r="E20" s="32">
        <v>373969.595348473</v>
      </c>
      <c r="F20" s="32">
        <v>97364.840520734593</v>
      </c>
      <c r="G20" s="32">
        <v>373969.595348473</v>
      </c>
      <c r="H20" s="32">
        <v>0.20657272864262499</v>
      </c>
    </row>
    <row r="21" spans="1:8" ht="14.25" x14ac:dyDescent="0.2">
      <c r="A21" s="32">
        <v>20</v>
      </c>
      <c r="B21" s="33">
        <v>34</v>
      </c>
      <c r="C21" s="32">
        <v>56721.536</v>
      </c>
      <c r="D21" s="32">
        <v>320579.330079782</v>
      </c>
      <c r="E21" s="32">
        <v>215090.192826407</v>
      </c>
      <c r="F21" s="32">
        <v>105489.137253375</v>
      </c>
      <c r="G21" s="32">
        <v>215090.192826407</v>
      </c>
      <c r="H21" s="32">
        <v>0.32905782549087598</v>
      </c>
    </row>
    <row r="22" spans="1:8" ht="14.25" x14ac:dyDescent="0.2">
      <c r="A22" s="32">
        <v>21</v>
      </c>
      <c r="B22" s="33">
        <v>35</v>
      </c>
      <c r="C22" s="32">
        <v>39980.85</v>
      </c>
      <c r="D22" s="32">
        <v>929091.43349468999</v>
      </c>
      <c r="E22" s="32">
        <v>889863.13125840703</v>
      </c>
      <c r="F22" s="32">
        <v>39228.302236283198</v>
      </c>
      <c r="G22" s="32">
        <v>889863.13125840703</v>
      </c>
      <c r="H22" s="32">
        <v>4.2222219280108497E-2</v>
      </c>
    </row>
    <row r="23" spans="1:8" ht="14.25" x14ac:dyDescent="0.2">
      <c r="A23" s="32">
        <v>22</v>
      </c>
      <c r="B23" s="33">
        <v>36</v>
      </c>
      <c r="C23" s="32">
        <v>152421.00399999999</v>
      </c>
      <c r="D23" s="32">
        <v>686921.33473893802</v>
      </c>
      <c r="E23" s="32">
        <v>596045.30112497194</v>
      </c>
      <c r="F23" s="32">
        <v>90876.033613966196</v>
      </c>
      <c r="G23" s="32">
        <v>596045.30112497194</v>
      </c>
      <c r="H23" s="32">
        <v>0.132294673375523</v>
      </c>
    </row>
    <row r="24" spans="1:8" ht="14.25" x14ac:dyDescent="0.2">
      <c r="A24" s="32">
        <v>23</v>
      </c>
      <c r="B24" s="33">
        <v>37</v>
      </c>
      <c r="C24" s="32">
        <v>118495.757</v>
      </c>
      <c r="D24" s="32">
        <v>961292.74455309706</v>
      </c>
      <c r="E24" s="32">
        <v>838387.56020728801</v>
      </c>
      <c r="F24" s="32">
        <v>122905.18434581</v>
      </c>
      <c r="G24" s="32">
        <v>838387.56020728801</v>
      </c>
      <c r="H24" s="32">
        <v>0.12785406427149101</v>
      </c>
    </row>
    <row r="25" spans="1:8" ht="14.25" x14ac:dyDescent="0.2">
      <c r="A25" s="32">
        <v>24</v>
      </c>
      <c r="B25" s="33">
        <v>38</v>
      </c>
      <c r="C25" s="32">
        <v>148332.226</v>
      </c>
      <c r="D25" s="32">
        <v>723813.38965929195</v>
      </c>
      <c r="E25" s="32">
        <v>697654.24094336305</v>
      </c>
      <c r="F25" s="32">
        <v>26159.148715929201</v>
      </c>
      <c r="G25" s="32">
        <v>697654.24094336305</v>
      </c>
      <c r="H25" s="32">
        <v>3.6140736120179602E-2</v>
      </c>
    </row>
    <row r="26" spans="1:8" ht="14.25" x14ac:dyDescent="0.2">
      <c r="A26" s="32">
        <v>25</v>
      </c>
      <c r="B26" s="33">
        <v>39</v>
      </c>
      <c r="C26" s="32">
        <v>79629.356</v>
      </c>
      <c r="D26" s="32">
        <v>120229.401114152</v>
      </c>
      <c r="E26" s="32">
        <v>86568.607849149397</v>
      </c>
      <c r="F26" s="32">
        <v>33660.793265002299</v>
      </c>
      <c r="G26" s="32">
        <v>86568.607849149397</v>
      </c>
      <c r="H26" s="32">
        <v>0.279971395956993</v>
      </c>
    </row>
    <row r="27" spans="1:8" ht="14.25" x14ac:dyDescent="0.2">
      <c r="A27" s="32">
        <v>26</v>
      </c>
      <c r="B27" s="33">
        <v>42</v>
      </c>
      <c r="C27" s="32">
        <v>9528.0210000000006</v>
      </c>
      <c r="D27" s="32">
        <v>162325.77979999999</v>
      </c>
      <c r="E27" s="32">
        <v>149555.75659999999</v>
      </c>
      <c r="F27" s="32">
        <v>12770.0232</v>
      </c>
      <c r="G27" s="32">
        <v>149555.75659999999</v>
      </c>
      <c r="H27" s="32">
        <v>7.86691012095172E-2</v>
      </c>
    </row>
    <row r="28" spans="1:8" ht="14.25" x14ac:dyDescent="0.2">
      <c r="A28" s="32">
        <v>27</v>
      </c>
      <c r="B28" s="33">
        <v>75</v>
      </c>
      <c r="C28" s="32">
        <v>383</v>
      </c>
      <c r="D28" s="32">
        <v>262514.52991452999</v>
      </c>
      <c r="E28" s="32">
        <v>247475.39316239301</v>
      </c>
      <c r="F28" s="32">
        <v>15039.136752136799</v>
      </c>
      <c r="G28" s="32">
        <v>247475.39316239301</v>
      </c>
      <c r="H28" s="32">
        <v>5.7288778480311997E-2</v>
      </c>
    </row>
    <row r="29" spans="1:8" ht="14.25" x14ac:dyDescent="0.2">
      <c r="A29" s="32">
        <v>28</v>
      </c>
      <c r="B29" s="33">
        <v>76</v>
      </c>
      <c r="C29" s="32">
        <v>1913</v>
      </c>
      <c r="D29" s="32">
        <v>346434.44926495699</v>
      </c>
      <c r="E29" s="32">
        <v>323956.93964700901</v>
      </c>
      <c r="F29" s="32">
        <v>22477.509617948701</v>
      </c>
      <c r="G29" s="32">
        <v>323956.93964700901</v>
      </c>
      <c r="H29" s="32">
        <v>6.4882432060784007E-2</v>
      </c>
    </row>
    <row r="30" spans="1:8" ht="14.25" x14ac:dyDescent="0.2">
      <c r="A30" s="32">
        <v>29</v>
      </c>
      <c r="B30" s="33">
        <v>99</v>
      </c>
      <c r="C30" s="32">
        <v>24</v>
      </c>
      <c r="D30" s="32">
        <v>36754.951819075701</v>
      </c>
      <c r="E30" s="32">
        <v>31009.162030103598</v>
      </c>
      <c r="F30" s="32">
        <v>5745.7897889720898</v>
      </c>
      <c r="G30" s="32">
        <v>31009.162030103598</v>
      </c>
      <c r="H30" s="32">
        <v>0.156326957446589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2014-08-28T04:37:28Z</dcterms:modified>
</cp:coreProperties>
</file>