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<sst xmlns="http://schemas.openxmlformats.org/spreadsheetml/2006/main" count="116" uniqueCount="73">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</sst>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17027528.416700002</v>
      </c>
      <c r="F3" s="25">
        <f>RA!I7</f>
        <v>1838648.5748000001</v>
      </c>
      <c r="G3" s="16">
        <f>E3-F3</f>
        <v>15188879.841900002</v>
      </c>
      <c r="H3" s="27">
        <f>RA!J7</f>
        <v>10.7980942965082</v>
      </c>
      <c r="I3" s="20">
        <f>SUM(I4:I40)</f>
        <v>17027533.516179103</v>
      </c>
      <c r="J3" s="21">
        <f>SUM(J4:J40)</f>
        <v>15188879.822811544</v>
      </c>
      <c r="K3" s="22">
        <f>E3-I3</f>
        <v>-5.0994791015982628</v>
      </c>
      <c r="L3" s="22">
        <f>G3-J3</f>
        <v>1.9088458269834518E-2</v>
      </c>
    </row>
    <row r="4" spans="1:13" x14ac:dyDescent="0.15">
      <c r="A4" s="41">
        <f>RA!A8</f>
        <v>41879</v>
      </c>
      <c r="B4" s="12">
        <v>12</v>
      </c>
      <c r="C4" s="38" t="s">
        <v>6</v>
      </c>
      <c r="D4" s="38"/>
      <c r="E4" s="15">
        <f>VLOOKUP(C4,RA!B8:D39,3,0)</f>
        <v>663972.62780000002</v>
      </c>
      <c r="F4" s="25">
        <f>VLOOKUP(C4,RA!B8:I43,8,0)</f>
        <v>169868.3847</v>
      </c>
      <c r="G4" s="16">
        <f t="shared" ref="G4:G40" si="0">E4-F4</f>
        <v>494104.24310000002</v>
      </c>
      <c r="H4" s="27">
        <f>RA!J8</f>
        <v>25.583642696663599</v>
      </c>
      <c r="I4" s="20">
        <f>VLOOKUP(B4,RMS!B:D,3,FALSE)</f>
        <v>663973.36774615396</v>
      </c>
      <c r="J4" s="21">
        <f>VLOOKUP(B4,RMS!B:E,4,FALSE)</f>
        <v>494104.25032649603</v>
      </c>
      <c r="K4" s="22">
        <f t="shared" ref="K4:K40" si="1">E4-I4</f>
        <v>-0.73994615394622087</v>
      </c>
      <c r="L4" s="22">
        <f t="shared" ref="L4:L40" si="2">G4-J4</f>
        <v>-7.2264960035681725E-3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210522.43950000001</v>
      </c>
      <c r="F5" s="25">
        <f>VLOOKUP(C5,RA!B9:I44,8,0)</f>
        <v>36275.395400000001</v>
      </c>
      <c r="G5" s="16">
        <f t="shared" si="0"/>
        <v>174247.0441</v>
      </c>
      <c r="H5" s="27">
        <f>RA!J9</f>
        <v>17.231130081028699</v>
      </c>
      <c r="I5" s="20">
        <f>VLOOKUP(B5,RMS!B:D,3,FALSE)</f>
        <v>210522.600286242</v>
      </c>
      <c r="J5" s="21">
        <f>VLOOKUP(B5,RMS!B:E,4,FALSE)</f>
        <v>174247.02073642699</v>
      </c>
      <c r="K5" s="22">
        <f t="shared" si="1"/>
        <v>-0.16078624199144542</v>
      </c>
      <c r="L5" s="22">
        <f t="shared" si="2"/>
        <v>2.3363573011010885E-2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159056.94080000001</v>
      </c>
      <c r="F6" s="25">
        <f>VLOOKUP(C6,RA!B10:I45,8,0)</f>
        <v>38432.882299999997</v>
      </c>
      <c r="G6" s="16">
        <f t="shared" si="0"/>
        <v>120624.05850000001</v>
      </c>
      <c r="H6" s="27">
        <f>RA!J10</f>
        <v>24.1629708874672</v>
      </c>
      <c r="I6" s="20">
        <f>VLOOKUP(B6,RMS!B:D,3,FALSE)</f>
        <v>159059.12590940201</v>
      </c>
      <c r="J6" s="21">
        <f>VLOOKUP(B6,RMS!B:E,4,FALSE)</f>
        <v>120624.058268376</v>
      </c>
      <c r="K6" s="22">
        <f t="shared" si="1"/>
        <v>-2.1851094019948505</v>
      </c>
      <c r="L6" s="22">
        <f t="shared" si="2"/>
        <v>2.3162401339504868E-4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49901.692600000002</v>
      </c>
      <c r="F7" s="25">
        <f>VLOOKUP(C7,RA!B11:I46,8,0)</f>
        <v>10189.2893</v>
      </c>
      <c r="G7" s="16">
        <f t="shared" si="0"/>
        <v>39712.403300000005</v>
      </c>
      <c r="H7" s="27">
        <f>RA!J11</f>
        <v>20.418724834996901</v>
      </c>
      <c r="I7" s="20">
        <f>VLOOKUP(B7,RMS!B:D,3,FALSE)</f>
        <v>49901.725263247899</v>
      </c>
      <c r="J7" s="21">
        <f>VLOOKUP(B7,RMS!B:E,4,FALSE)</f>
        <v>39712.403552991498</v>
      </c>
      <c r="K7" s="22">
        <f t="shared" si="1"/>
        <v>-3.2663247897289693E-2</v>
      </c>
      <c r="L7" s="22">
        <f t="shared" si="2"/>
        <v>-2.5299149274360389E-4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157624.96460000001</v>
      </c>
      <c r="F8" s="25">
        <f>VLOOKUP(C8,RA!B12:I47,8,0)</f>
        <v>23668.419000000002</v>
      </c>
      <c r="G8" s="16">
        <f t="shared" si="0"/>
        <v>133956.54560000001</v>
      </c>
      <c r="H8" s="27">
        <f>RA!J12</f>
        <v>15.015653808432299</v>
      </c>
      <c r="I8" s="20">
        <f>VLOOKUP(B8,RMS!B:D,3,FALSE)</f>
        <v>157624.96492222199</v>
      </c>
      <c r="J8" s="21">
        <f>VLOOKUP(B8,RMS!B:E,4,FALSE)</f>
        <v>133956.547294872</v>
      </c>
      <c r="K8" s="22">
        <f t="shared" si="1"/>
        <v>-3.222219820600003E-4</v>
      </c>
      <c r="L8" s="22">
        <f t="shared" si="2"/>
        <v>-1.6948719858191907E-3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308130.71909999999</v>
      </c>
      <c r="F9" s="25">
        <f>VLOOKUP(C9,RA!B13:I48,8,0)</f>
        <v>80883.161099999998</v>
      </c>
      <c r="G9" s="16">
        <f t="shared" si="0"/>
        <v>227247.55799999999</v>
      </c>
      <c r="H9" s="27">
        <f>RA!J13</f>
        <v>26.249625917288199</v>
      </c>
      <c r="I9" s="20">
        <f>VLOOKUP(B9,RMS!B:D,3,FALSE)</f>
        <v>308131.00258717901</v>
      </c>
      <c r="J9" s="21">
        <f>VLOOKUP(B9,RMS!B:E,4,FALSE)</f>
        <v>227247.55744188</v>
      </c>
      <c r="K9" s="22">
        <f t="shared" si="1"/>
        <v>-0.28348717902554199</v>
      </c>
      <c r="L9" s="22">
        <f t="shared" si="2"/>
        <v>5.5811999482102692E-4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135030.89079999999</v>
      </c>
      <c r="F10" s="25">
        <f>VLOOKUP(C10,RA!B14:I49,8,0)</f>
        <v>11995.492200000001</v>
      </c>
      <c r="G10" s="16">
        <f t="shared" si="0"/>
        <v>123035.39859999999</v>
      </c>
      <c r="H10" s="27">
        <f>RA!J14</f>
        <v>8.8835170448271992</v>
      </c>
      <c r="I10" s="20">
        <f>VLOOKUP(B10,RMS!B:D,3,FALSE)</f>
        <v>135030.885393162</v>
      </c>
      <c r="J10" s="21">
        <f>VLOOKUP(B10,RMS!B:E,4,FALSE)</f>
        <v>123035.397570085</v>
      </c>
      <c r="K10" s="22">
        <f t="shared" si="1"/>
        <v>5.4068379977252334E-3</v>
      </c>
      <c r="L10" s="22">
        <f t="shared" si="2"/>
        <v>1.0299149871570989E-3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149038.42670000001</v>
      </c>
      <c r="F11" s="25">
        <f>VLOOKUP(C11,RA!B15:I50,8,0)</f>
        <v>-6708.2960000000003</v>
      </c>
      <c r="G11" s="16">
        <f t="shared" si="0"/>
        <v>155746.72270000001</v>
      </c>
      <c r="H11" s="27">
        <f>RA!J15</f>
        <v>-4.5010512714973503</v>
      </c>
      <c r="I11" s="20">
        <f>VLOOKUP(B11,RMS!B:D,3,FALSE)</f>
        <v>149038.458104274</v>
      </c>
      <c r="J11" s="21">
        <f>VLOOKUP(B11,RMS!B:E,4,FALSE)</f>
        <v>155746.72379658101</v>
      </c>
      <c r="K11" s="22">
        <f t="shared" si="1"/>
        <v>-3.140427399193868E-2</v>
      </c>
      <c r="L11" s="22">
        <f t="shared" si="2"/>
        <v>-1.0965809924528003E-3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902485.75520000001</v>
      </c>
      <c r="F12" s="25">
        <f>VLOOKUP(C12,RA!B16:I51,8,0)</f>
        <v>42225.719899999996</v>
      </c>
      <c r="G12" s="16">
        <f t="shared" si="0"/>
        <v>860260.03529999999</v>
      </c>
      <c r="H12" s="27">
        <f>RA!J16</f>
        <v>4.6788239766335504</v>
      </c>
      <c r="I12" s="20">
        <f>VLOOKUP(B12,RMS!B:D,3,FALSE)</f>
        <v>902485.47560000001</v>
      </c>
      <c r="J12" s="21">
        <f>VLOOKUP(B12,RMS!B:E,4,FALSE)</f>
        <v>860260.03529999999</v>
      </c>
      <c r="K12" s="22">
        <f t="shared" si="1"/>
        <v>0.2796000000089407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871808.37320000003</v>
      </c>
      <c r="F13" s="25">
        <f>VLOOKUP(C13,RA!B17:I52,8,0)</f>
        <v>27716.403699999999</v>
      </c>
      <c r="G13" s="16">
        <f t="shared" si="0"/>
        <v>844091.96950000001</v>
      </c>
      <c r="H13" s="27">
        <f>RA!J17</f>
        <v>3.1791853063151998</v>
      </c>
      <c r="I13" s="20">
        <f>VLOOKUP(B13,RMS!B:D,3,FALSE)</f>
        <v>871808.42964529898</v>
      </c>
      <c r="J13" s="21">
        <f>VLOOKUP(B13,RMS!B:E,4,FALSE)</f>
        <v>844091.97489059798</v>
      </c>
      <c r="K13" s="22">
        <f t="shared" si="1"/>
        <v>-5.6445298949256539E-2</v>
      </c>
      <c r="L13" s="22">
        <f t="shared" si="2"/>
        <v>-5.3905979730188847E-3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1657488.037</v>
      </c>
      <c r="F14" s="25">
        <f>VLOOKUP(C14,RA!B18:I53,8,0)</f>
        <v>261772.33970000001</v>
      </c>
      <c r="G14" s="16">
        <f t="shared" si="0"/>
        <v>1395715.6973000001</v>
      </c>
      <c r="H14" s="27">
        <f>RA!J18</f>
        <v>15.7933169866975</v>
      </c>
      <c r="I14" s="20">
        <f>VLOOKUP(B14,RMS!B:D,3,FALSE)</f>
        <v>1657488.33248034</v>
      </c>
      <c r="J14" s="21">
        <f>VLOOKUP(B14,RMS!B:E,4,FALSE)</f>
        <v>1395715.69954444</v>
      </c>
      <c r="K14" s="22">
        <f t="shared" si="1"/>
        <v>-0.29548034002073109</v>
      </c>
      <c r="L14" s="22">
        <f t="shared" si="2"/>
        <v>-2.2444399073719978E-3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468405.09610000002</v>
      </c>
      <c r="F15" s="25">
        <f>VLOOKUP(C15,RA!B19:I54,8,0)</f>
        <v>36252.574000000001</v>
      </c>
      <c r="G15" s="16">
        <f t="shared" si="0"/>
        <v>432152.5221</v>
      </c>
      <c r="H15" s="27">
        <f>RA!J19</f>
        <v>7.7395771954326502</v>
      </c>
      <c r="I15" s="20">
        <f>VLOOKUP(B15,RMS!B:D,3,FALSE)</f>
        <v>468405.12036324799</v>
      </c>
      <c r="J15" s="21">
        <f>VLOOKUP(B15,RMS!B:E,4,FALSE)</f>
        <v>432152.52175811998</v>
      </c>
      <c r="K15" s="22">
        <f t="shared" si="1"/>
        <v>-2.426324796397239E-2</v>
      </c>
      <c r="L15" s="22">
        <f t="shared" si="2"/>
        <v>3.418800188228488E-4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916558.46089999995</v>
      </c>
      <c r="F16" s="25">
        <f>VLOOKUP(C16,RA!B20:I55,8,0)</f>
        <v>70592.653900000005</v>
      </c>
      <c r="G16" s="16">
        <f t="shared" si="0"/>
        <v>845965.80699999991</v>
      </c>
      <c r="H16" s="27">
        <f>RA!J20</f>
        <v>7.7019259448745601</v>
      </c>
      <c r="I16" s="20">
        <f>VLOOKUP(B16,RMS!B:D,3,FALSE)</f>
        <v>916558.3933</v>
      </c>
      <c r="J16" s="21">
        <f>VLOOKUP(B16,RMS!B:E,4,FALSE)</f>
        <v>845965.80700000003</v>
      </c>
      <c r="K16" s="22">
        <f t="shared" si="1"/>
        <v>6.7599999951198697E-2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336309.48710000003</v>
      </c>
      <c r="F17" s="25">
        <f>VLOOKUP(C17,RA!B21:I56,8,0)</f>
        <v>34141.5769</v>
      </c>
      <c r="G17" s="16">
        <f t="shared" si="0"/>
        <v>302167.91020000004</v>
      </c>
      <c r="H17" s="27">
        <f>RA!J21</f>
        <v>10.151832823511199</v>
      </c>
      <c r="I17" s="20">
        <f>VLOOKUP(B17,RMS!B:D,3,FALSE)</f>
        <v>336309.2977</v>
      </c>
      <c r="J17" s="21">
        <f>VLOOKUP(B17,RMS!B:E,4,FALSE)</f>
        <v>302167.91019999998</v>
      </c>
      <c r="K17" s="22">
        <f t="shared" si="1"/>
        <v>0.1894000000320375</v>
      </c>
      <c r="L17" s="22">
        <f t="shared" si="2"/>
        <v>0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1209013.9950999999</v>
      </c>
      <c r="F18" s="25">
        <f>VLOOKUP(C18,RA!B22:I57,8,0)</f>
        <v>141015.0827</v>
      </c>
      <c r="G18" s="16">
        <f t="shared" si="0"/>
        <v>1067998.9124</v>
      </c>
      <c r="H18" s="27">
        <f>RA!J22</f>
        <v>11.663643536925001</v>
      </c>
      <c r="I18" s="20">
        <f>VLOOKUP(B18,RMS!B:D,3,FALSE)</f>
        <v>1209014.5094999999</v>
      </c>
      <c r="J18" s="21">
        <f>VLOOKUP(B18,RMS!B:E,4,FALSE)</f>
        <v>1067998.9117999999</v>
      </c>
      <c r="K18" s="22">
        <f t="shared" si="1"/>
        <v>-0.51439999998547137</v>
      </c>
      <c r="L18" s="22">
        <f t="shared" si="2"/>
        <v>6.0000014491379261E-4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2951227.2179999999</v>
      </c>
      <c r="F19" s="25">
        <f>VLOOKUP(C19,RA!B23:I58,8,0)</f>
        <v>251139.44570000001</v>
      </c>
      <c r="G19" s="16">
        <f t="shared" si="0"/>
        <v>2700087.7722999998</v>
      </c>
      <c r="H19" s="27">
        <f>RA!J23</f>
        <v>8.5096614780543103</v>
      </c>
      <c r="I19" s="20">
        <f>VLOOKUP(B19,RMS!B:D,3,FALSE)</f>
        <v>2951228.73938462</v>
      </c>
      <c r="J19" s="21">
        <f>VLOOKUP(B19,RMS!B:E,4,FALSE)</f>
        <v>2700087.8182735001</v>
      </c>
      <c r="K19" s="22">
        <f t="shared" si="1"/>
        <v>-1.5213846201077104</v>
      </c>
      <c r="L19" s="22">
        <f t="shared" si="2"/>
        <v>-4.5973500236868858E-2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256985.07430000001</v>
      </c>
      <c r="F20" s="25">
        <f>VLOOKUP(C20,RA!B24:I59,8,0)</f>
        <v>51182.110399999998</v>
      </c>
      <c r="G20" s="16">
        <f t="shared" si="0"/>
        <v>205802.9639</v>
      </c>
      <c r="H20" s="27">
        <f>RA!J24</f>
        <v>19.9163747308728</v>
      </c>
      <c r="I20" s="20">
        <f>VLOOKUP(B20,RMS!B:D,3,FALSE)</f>
        <v>256985.07872684399</v>
      </c>
      <c r="J20" s="21">
        <f>VLOOKUP(B20,RMS!B:E,4,FALSE)</f>
        <v>205802.95826363901</v>
      </c>
      <c r="K20" s="22">
        <f t="shared" si="1"/>
        <v>-4.4268439814914018E-3</v>
      </c>
      <c r="L20" s="22">
        <f t="shared" si="2"/>
        <v>5.6363609910476953E-3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252017.81510000001</v>
      </c>
      <c r="F21" s="25">
        <f>VLOOKUP(C21,RA!B25:I60,8,0)</f>
        <v>20233.899300000001</v>
      </c>
      <c r="G21" s="16">
        <f t="shared" si="0"/>
        <v>231783.91580000002</v>
      </c>
      <c r="H21" s="27">
        <f>RA!J25</f>
        <v>8.0287575273086293</v>
      </c>
      <c r="I21" s="20">
        <f>VLOOKUP(B21,RMS!B:D,3,FALSE)</f>
        <v>252017.82000445499</v>
      </c>
      <c r="J21" s="21">
        <f>VLOOKUP(B21,RMS!B:E,4,FALSE)</f>
        <v>231783.920768974</v>
      </c>
      <c r="K21" s="22">
        <f t="shared" si="1"/>
        <v>-4.9044549814425409E-3</v>
      </c>
      <c r="L21" s="22">
        <f t="shared" si="2"/>
        <v>-4.9689739826135337E-3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592719.228</v>
      </c>
      <c r="F22" s="25">
        <f>VLOOKUP(C22,RA!B26:I61,8,0)</f>
        <v>101928.0297</v>
      </c>
      <c r="G22" s="16">
        <f t="shared" si="0"/>
        <v>490791.19829999999</v>
      </c>
      <c r="H22" s="27">
        <f>RA!J26</f>
        <v>17.1966801286224</v>
      </c>
      <c r="I22" s="20">
        <f>VLOOKUP(B22,RMS!B:D,3,FALSE)</f>
        <v>592719.22698385105</v>
      </c>
      <c r="J22" s="21">
        <f>VLOOKUP(B22,RMS!B:E,4,FALSE)</f>
        <v>490791.19059743499</v>
      </c>
      <c r="K22" s="22">
        <f t="shared" si="1"/>
        <v>1.01614894811064E-3</v>
      </c>
      <c r="L22" s="22">
        <f t="shared" si="2"/>
        <v>7.7025649952702224E-3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303077.37319999997</v>
      </c>
      <c r="F23" s="25">
        <f>VLOOKUP(C23,RA!B27:I62,8,0)</f>
        <v>101543.942</v>
      </c>
      <c r="G23" s="16">
        <f t="shared" si="0"/>
        <v>201533.43119999999</v>
      </c>
      <c r="H23" s="27">
        <f>RA!J27</f>
        <v>33.504296585344697</v>
      </c>
      <c r="I23" s="20">
        <f>VLOOKUP(B23,RMS!B:D,3,FALSE)</f>
        <v>303077.32760755601</v>
      </c>
      <c r="J23" s="21">
        <f>VLOOKUP(B23,RMS!B:E,4,FALSE)</f>
        <v>201533.442747161</v>
      </c>
      <c r="K23" s="22">
        <f t="shared" si="1"/>
        <v>4.5592443959321827E-2</v>
      </c>
      <c r="L23" s="22">
        <f t="shared" si="2"/>
        <v>-1.1547161004273221E-2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963341.81019999995</v>
      </c>
      <c r="F24" s="25">
        <f>VLOOKUP(C24,RA!B28:I63,8,0)</f>
        <v>12127.659299999999</v>
      </c>
      <c r="G24" s="16">
        <f t="shared" si="0"/>
        <v>951214.15090000001</v>
      </c>
      <c r="H24" s="27">
        <f>RA!J28</f>
        <v>1.25891549308777</v>
      </c>
      <c r="I24" s="20">
        <f>VLOOKUP(B24,RMS!B:D,3,FALSE)</f>
        <v>963341.81006902701</v>
      </c>
      <c r="J24" s="21">
        <f>VLOOKUP(B24,RMS!B:E,4,FALSE)</f>
        <v>951214.11404070805</v>
      </c>
      <c r="K24" s="22">
        <f t="shared" si="1"/>
        <v>1.3097294140607119E-4</v>
      </c>
      <c r="L24" s="22">
        <f t="shared" si="2"/>
        <v>3.6859291954897344E-2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724485.35519999999</v>
      </c>
      <c r="F25" s="25">
        <f>VLOOKUP(C25,RA!B29:I64,8,0)</f>
        <v>80667.6253</v>
      </c>
      <c r="G25" s="16">
        <f t="shared" si="0"/>
        <v>643817.72990000003</v>
      </c>
      <c r="H25" s="27">
        <f>RA!J29</f>
        <v>11.134472866981699</v>
      </c>
      <c r="I25" s="20">
        <f>VLOOKUP(B25,RMS!B:D,3,FALSE)</f>
        <v>724485.35412743397</v>
      </c>
      <c r="J25" s="21">
        <f>VLOOKUP(B25,RMS!B:E,4,FALSE)</f>
        <v>643817.73596162396</v>
      </c>
      <c r="K25" s="22">
        <f t="shared" si="1"/>
        <v>1.0725660249590874E-3</v>
      </c>
      <c r="L25" s="22">
        <f t="shared" si="2"/>
        <v>-6.061623920686543E-3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1036467.4725</v>
      </c>
      <c r="F26" s="25">
        <f>VLOOKUP(C26,RA!B30:I65,8,0)</f>
        <v>128397.3227</v>
      </c>
      <c r="G26" s="16">
        <f t="shared" si="0"/>
        <v>908070.14980000001</v>
      </c>
      <c r="H26" s="27">
        <f>RA!J30</f>
        <v>12.3879741628843</v>
      </c>
      <c r="I26" s="20">
        <f>VLOOKUP(B26,RMS!B:D,3,FALSE)</f>
        <v>1036467.43754071</v>
      </c>
      <c r="J26" s="21">
        <f>VLOOKUP(B26,RMS!B:E,4,FALSE)</f>
        <v>908070.15855206095</v>
      </c>
      <c r="K26" s="22">
        <f t="shared" si="1"/>
        <v>3.4959290060214698E-2</v>
      </c>
      <c r="L26" s="22">
        <f t="shared" si="2"/>
        <v>-8.7520609376952052E-3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874349.91669999994</v>
      </c>
      <c r="F27" s="25">
        <f>VLOOKUP(C27,RA!B31:I66,8,0)</f>
        <v>23941.090800000002</v>
      </c>
      <c r="G27" s="16">
        <f t="shared" si="0"/>
        <v>850408.82589999994</v>
      </c>
      <c r="H27" s="27">
        <f>RA!J31</f>
        <v>2.73815898448979</v>
      </c>
      <c r="I27" s="20">
        <f>VLOOKUP(B27,RMS!B:D,3,FALSE)</f>
        <v>874349.84356637194</v>
      </c>
      <c r="J27" s="21">
        <f>VLOOKUP(B27,RMS!B:E,4,FALSE)</f>
        <v>850408.79520973505</v>
      </c>
      <c r="K27" s="22">
        <f t="shared" si="1"/>
        <v>7.3133628000505269E-2</v>
      </c>
      <c r="L27" s="22">
        <f t="shared" si="2"/>
        <v>3.0690264888107777E-2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118519.2031</v>
      </c>
      <c r="F28" s="25">
        <f>VLOOKUP(C28,RA!B32:I67,8,0)</f>
        <v>33104.784399999997</v>
      </c>
      <c r="G28" s="16">
        <f t="shared" si="0"/>
        <v>85414.418700000009</v>
      </c>
      <c r="H28" s="27">
        <f>RA!J32</f>
        <v>27.932000497900699</v>
      </c>
      <c r="I28" s="20">
        <f>VLOOKUP(B28,RMS!B:D,3,FALSE)</f>
        <v>118519.154158747</v>
      </c>
      <c r="J28" s="21">
        <f>VLOOKUP(B28,RMS!B:E,4,FALSE)</f>
        <v>85414.407944089297</v>
      </c>
      <c r="K28" s="22">
        <f t="shared" si="1"/>
        <v>4.8941253000521101E-2</v>
      </c>
      <c r="L28" s="22">
        <f t="shared" si="2"/>
        <v>1.0755910712759942E-2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161093.82139999999</v>
      </c>
      <c r="F31" s="25">
        <f>VLOOKUP(C31,RA!B35:I70,8,0)</f>
        <v>18408.1266</v>
      </c>
      <c r="G31" s="16">
        <f t="shared" si="0"/>
        <v>142685.6948</v>
      </c>
      <c r="H31" s="27">
        <f>RA!J35</f>
        <v>11.426960041063399</v>
      </c>
      <c r="I31" s="20">
        <f>VLOOKUP(B31,RMS!B:D,3,FALSE)</f>
        <v>161093.821</v>
      </c>
      <c r="J31" s="21">
        <f>VLOOKUP(B31,RMS!B:E,4,FALSE)</f>
        <v>142685.70019999999</v>
      </c>
      <c r="K31" s="22">
        <f t="shared" si="1"/>
        <v>3.9999998989515007E-4</v>
      </c>
      <c r="L31" s="22">
        <f t="shared" si="2"/>
        <v>-5.3999999945517629E-3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246602.99290000001</v>
      </c>
      <c r="F35" s="25">
        <f>VLOOKUP(C35,RA!B8:I74,8,0)</f>
        <v>13614.8737</v>
      </c>
      <c r="G35" s="16">
        <f t="shared" si="0"/>
        <v>232988.11920000002</v>
      </c>
      <c r="H35" s="27">
        <f>RA!J39</f>
        <v>5.5209685575555696</v>
      </c>
      <c r="I35" s="20">
        <f>VLOOKUP(B35,RMS!B:D,3,FALSE)</f>
        <v>246602.991452991</v>
      </c>
      <c r="J35" s="21">
        <f>VLOOKUP(B35,RMS!B:E,4,FALSE)</f>
        <v>232988.12179487199</v>
      </c>
      <c r="K35" s="22">
        <f t="shared" si="1"/>
        <v>1.447009010007605E-3</v>
      </c>
      <c r="L35" s="22">
        <f t="shared" si="2"/>
        <v>-2.594871970359236E-3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342831.37829999998</v>
      </c>
      <c r="F36" s="25">
        <f>VLOOKUP(C36,RA!B8:I75,8,0)</f>
        <v>22836.872299999999</v>
      </c>
      <c r="G36" s="16">
        <f t="shared" si="0"/>
        <v>319994.50599999999</v>
      </c>
      <c r="H36" s="27">
        <f>RA!J40</f>
        <v>6.6612549916642196</v>
      </c>
      <c r="I36" s="20">
        <f>VLOOKUP(B36,RMS!B:D,3,FALSE)</f>
        <v>342831.37153418799</v>
      </c>
      <c r="J36" s="21">
        <f>VLOOKUP(B36,RMS!B:E,4,FALSE)</f>
        <v>319994.50131709402</v>
      </c>
      <c r="K36" s="22">
        <f t="shared" si="1"/>
        <v>6.7658119951374829E-3</v>
      </c>
      <c r="L36" s="22">
        <f t="shared" si="2"/>
        <v>4.6829059720039368E-3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8461.8513000000003</v>
      </c>
      <c r="F40" s="25">
        <f>VLOOKUP(C40,RA!B8:I78,8,0)</f>
        <v>1201.7138</v>
      </c>
      <c r="G40" s="16">
        <f t="shared" si="0"/>
        <v>7260.1375000000007</v>
      </c>
      <c r="H40" s="27">
        <f>RA!J43</f>
        <v>0</v>
      </c>
      <c r="I40" s="20">
        <f>VLOOKUP(B40,RMS!B:D,3,FALSE)</f>
        <v>8461.8512215414903</v>
      </c>
      <c r="J40" s="21">
        <f>VLOOKUP(B40,RMS!B:E,4,FALSE)</f>
        <v>7260.1376597836797</v>
      </c>
      <c r="K40" s="22">
        <f t="shared" si="1"/>
        <v>7.8458509960910305E-5</v>
      </c>
      <c r="L40" s="22">
        <f t="shared" si="2"/>
        <v>-1.5978367900970625E-4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topLeftCell="A13"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17027528.416700002</v>
      </c>
      <c r="E7" s="65">
        <v>20749878</v>
      </c>
      <c r="F7" s="66">
        <v>82.060860390118904</v>
      </c>
      <c r="G7" s="65">
        <v>17140694.096000001</v>
      </c>
      <c r="H7" s="66">
        <v>-0.66021643386314799</v>
      </c>
      <c r="I7" s="65">
        <v>1838648.5748000001</v>
      </c>
      <c r="J7" s="66">
        <v>10.7980942965082</v>
      </c>
      <c r="K7" s="65">
        <v>1743170.9757999999</v>
      </c>
      <c r="L7" s="66">
        <v>10.1697805586927</v>
      </c>
      <c r="M7" s="66">
        <v>5.4772366179502999E-2</v>
      </c>
      <c r="N7" s="65">
        <v>489305652.06559998</v>
      </c>
      <c r="O7" s="65">
        <v>4704824816.6415997</v>
      </c>
      <c r="P7" s="65">
        <v>1004816</v>
      </c>
      <c r="Q7" s="65">
        <v>974930</v>
      </c>
      <c r="R7" s="66">
        <v>3.0654508528817499</v>
      </c>
      <c r="S7" s="65">
        <v>16.9459168810011</v>
      </c>
      <c r="T7" s="65">
        <v>17.010412708399599</v>
      </c>
      <c r="U7" s="67">
        <v>-0.38059803934713199</v>
      </c>
      <c r="V7" s="55"/>
      <c r="W7" s="55"/>
    </row>
    <row r="8" spans="1:23" ht="14.25" thickBot="1" x14ac:dyDescent="0.2">
      <c r="A8" s="50">
        <v>41879</v>
      </c>
      <c r="B8" s="53" t="s">
        <v>6</v>
      </c>
      <c r="C8" s="54"/>
      <c r="D8" s="68">
        <v>663972.62780000002</v>
      </c>
      <c r="E8" s="68">
        <v>597631</v>
      </c>
      <c r="F8" s="69">
        <v>111.100767497001</v>
      </c>
      <c r="G8" s="68">
        <v>606437.80920000002</v>
      </c>
      <c r="H8" s="69">
        <v>9.4873402890065108</v>
      </c>
      <c r="I8" s="68">
        <v>169868.3847</v>
      </c>
      <c r="J8" s="69">
        <v>25.583642696663599</v>
      </c>
      <c r="K8" s="68">
        <v>120126.34</v>
      </c>
      <c r="L8" s="69">
        <v>19.808517572225298</v>
      </c>
      <c r="M8" s="69">
        <v>0.41408108080209599</v>
      </c>
      <c r="N8" s="68">
        <v>17489590.896899998</v>
      </c>
      <c r="O8" s="68">
        <v>178064708.44060001</v>
      </c>
      <c r="P8" s="68">
        <v>28793</v>
      </c>
      <c r="Q8" s="68">
        <v>28134</v>
      </c>
      <c r="R8" s="69">
        <v>2.3423615554133899</v>
      </c>
      <c r="S8" s="68">
        <v>23.060210044107901</v>
      </c>
      <c r="T8" s="68">
        <v>23.775777617829</v>
      </c>
      <c r="U8" s="70">
        <v>-3.1030401386298299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210522.43950000001</v>
      </c>
      <c r="E9" s="68">
        <v>115877</v>
      </c>
      <c r="F9" s="69">
        <v>181.67750243793</v>
      </c>
      <c r="G9" s="68">
        <v>202241.21350000001</v>
      </c>
      <c r="H9" s="69">
        <v>4.0947272104852104</v>
      </c>
      <c r="I9" s="68">
        <v>36275.395400000001</v>
      </c>
      <c r="J9" s="69">
        <v>17.231130081028699</v>
      </c>
      <c r="K9" s="68">
        <v>30833.183499999999</v>
      </c>
      <c r="L9" s="69">
        <v>15.245746881359601</v>
      </c>
      <c r="M9" s="69">
        <v>0.17650502744875499</v>
      </c>
      <c r="N9" s="68">
        <v>3983711.0495000002</v>
      </c>
      <c r="O9" s="68">
        <v>31118542.5134</v>
      </c>
      <c r="P9" s="68">
        <v>10463</v>
      </c>
      <c r="Q9" s="68">
        <v>9997</v>
      </c>
      <c r="R9" s="69">
        <v>4.6613984195258604</v>
      </c>
      <c r="S9" s="68">
        <v>20.120657507407099</v>
      </c>
      <c r="T9" s="68">
        <v>19.168163529058699</v>
      </c>
      <c r="U9" s="70">
        <v>4.7339107978836799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159056.94080000001</v>
      </c>
      <c r="E10" s="68">
        <v>173799</v>
      </c>
      <c r="F10" s="69">
        <v>91.517753727006493</v>
      </c>
      <c r="G10" s="68">
        <v>152180.1519</v>
      </c>
      <c r="H10" s="69">
        <v>4.5188474411031399</v>
      </c>
      <c r="I10" s="68">
        <v>38432.882299999997</v>
      </c>
      <c r="J10" s="69">
        <v>24.1629708874672</v>
      </c>
      <c r="K10" s="68">
        <v>30691.988499999999</v>
      </c>
      <c r="L10" s="69">
        <v>20.1681941546281</v>
      </c>
      <c r="M10" s="69">
        <v>0.25221219537469902</v>
      </c>
      <c r="N10" s="68">
        <v>4616590.0250000004</v>
      </c>
      <c r="O10" s="68">
        <v>45884751.0167</v>
      </c>
      <c r="P10" s="68">
        <v>93765</v>
      </c>
      <c r="Q10" s="68">
        <v>91169</v>
      </c>
      <c r="R10" s="69">
        <v>2.8474591143919499</v>
      </c>
      <c r="S10" s="68">
        <v>1.6963359547805701</v>
      </c>
      <c r="T10" s="68">
        <v>1.76517580866303</v>
      </c>
      <c r="U10" s="70">
        <v>-4.0581497838598102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49901.692600000002</v>
      </c>
      <c r="E11" s="68">
        <v>46843</v>
      </c>
      <c r="F11" s="69">
        <v>106.529668467007</v>
      </c>
      <c r="G11" s="68">
        <v>45425.680399999997</v>
      </c>
      <c r="H11" s="69">
        <v>9.85348410983846</v>
      </c>
      <c r="I11" s="68">
        <v>10189.2893</v>
      </c>
      <c r="J11" s="69">
        <v>20.418724834996901</v>
      </c>
      <c r="K11" s="68">
        <v>6970.9354999999996</v>
      </c>
      <c r="L11" s="69">
        <v>15.3458031637981</v>
      </c>
      <c r="M11" s="69">
        <v>0.46168176423379598</v>
      </c>
      <c r="N11" s="68">
        <v>1454653.3203</v>
      </c>
      <c r="O11" s="68">
        <v>18551760.006499998</v>
      </c>
      <c r="P11" s="68">
        <v>2628</v>
      </c>
      <c r="Q11" s="68">
        <v>2657</v>
      </c>
      <c r="R11" s="69">
        <v>-1.09145652992096</v>
      </c>
      <c r="S11" s="68">
        <v>18.9884675038052</v>
      </c>
      <c r="T11" s="68">
        <v>18.889848136996601</v>
      </c>
      <c r="U11" s="70">
        <v>0.51936453949641104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157624.96460000001</v>
      </c>
      <c r="E12" s="68">
        <v>153149</v>
      </c>
      <c r="F12" s="69">
        <v>102.92262084636501</v>
      </c>
      <c r="G12" s="68">
        <v>154878.39230000001</v>
      </c>
      <c r="H12" s="69">
        <v>1.77337345720885</v>
      </c>
      <c r="I12" s="68">
        <v>23668.419000000002</v>
      </c>
      <c r="J12" s="69">
        <v>15.015653808432299</v>
      </c>
      <c r="K12" s="68">
        <v>10215.1564</v>
      </c>
      <c r="L12" s="69">
        <v>6.59559816466406</v>
      </c>
      <c r="M12" s="69">
        <v>1.31699036933003</v>
      </c>
      <c r="N12" s="68">
        <v>4722782.6896000002</v>
      </c>
      <c r="O12" s="68">
        <v>55474720.566600002</v>
      </c>
      <c r="P12" s="68">
        <v>1899</v>
      </c>
      <c r="Q12" s="68">
        <v>1832</v>
      </c>
      <c r="R12" s="69">
        <v>3.65720524017468</v>
      </c>
      <c r="S12" s="68">
        <v>83.004194102159005</v>
      </c>
      <c r="T12" s="68">
        <v>78.5682379912664</v>
      </c>
      <c r="U12" s="70">
        <v>5.3442553823641799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308130.71909999999</v>
      </c>
      <c r="E13" s="68">
        <v>301160</v>
      </c>
      <c r="F13" s="69">
        <v>102.31462315712599</v>
      </c>
      <c r="G13" s="68">
        <v>321590.93329999998</v>
      </c>
      <c r="H13" s="69">
        <v>-4.1855079873919898</v>
      </c>
      <c r="I13" s="68">
        <v>80883.161099999998</v>
      </c>
      <c r="J13" s="69">
        <v>26.249625917288199</v>
      </c>
      <c r="K13" s="68">
        <v>74979.078500000003</v>
      </c>
      <c r="L13" s="69">
        <v>23.315047389739298</v>
      </c>
      <c r="M13" s="69">
        <v>7.8743066974342996E-2</v>
      </c>
      <c r="N13" s="68">
        <v>8171431.1787</v>
      </c>
      <c r="O13" s="68">
        <v>88828566.561000004</v>
      </c>
      <c r="P13" s="68">
        <v>12977</v>
      </c>
      <c r="Q13" s="68">
        <v>12408</v>
      </c>
      <c r="R13" s="69">
        <v>4.58575112830433</v>
      </c>
      <c r="S13" s="68">
        <v>23.744372281729198</v>
      </c>
      <c r="T13" s="68">
        <v>23.2777784574468</v>
      </c>
      <c r="U13" s="70">
        <v>1.96507121243817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135030.89079999999</v>
      </c>
      <c r="E14" s="68">
        <v>151755</v>
      </c>
      <c r="F14" s="69">
        <v>88.979533326743805</v>
      </c>
      <c r="G14" s="68">
        <v>109540.1924</v>
      </c>
      <c r="H14" s="69">
        <v>23.270635044091801</v>
      </c>
      <c r="I14" s="68">
        <v>11995.492200000001</v>
      </c>
      <c r="J14" s="69">
        <v>8.8835170448271992</v>
      </c>
      <c r="K14" s="68">
        <v>12142.6613</v>
      </c>
      <c r="L14" s="69">
        <v>11.085119565665501</v>
      </c>
      <c r="M14" s="69">
        <v>-1.2120003709566E-2</v>
      </c>
      <c r="N14" s="68">
        <v>4244980.9192000004</v>
      </c>
      <c r="O14" s="68">
        <v>42602765.939199999</v>
      </c>
      <c r="P14" s="68">
        <v>2673</v>
      </c>
      <c r="Q14" s="68">
        <v>2657</v>
      </c>
      <c r="R14" s="69">
        <v>0.60218291305984595</v>
      </c>
      <c r="S14" s="68">
        <v>50.516607108118201</v>
      </c>
      <c r="T14" s="68">
        <v>50.007355551373699</v>
      </c>
      <c r="U14" s="70">
        <v>1.0080874110460001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149038.42670000001</v>
      </c>
      <c r="E15" s="68">
        <v>94758</v>
      </c>
      <c r="F15" s="69">
        <v>157.28321271027301</v>
      </c>
      <c r="G15" s="68">
        <v>72939.467799999999</v>
      </c>
      <c r="H15" s="69">
        <v>104.331661849608</v>
      </c>
      <c r="I15" s="68">
        <v>-6708.2960000000003</v>
      </c>
      <c r="J15" s="69">
        <v>-4.5010512714973503</v>
      </c>
      <c r="K15" s="68">
        <v>9679.5347000000002</v>
      </c>
      <c r="L15" s="69">
        <v>13.2706406996844</v>
      </c>
      <c r="M15" s="69">
        <v>-1.6930390982533501</v>
      </c>
      <c r="N15" s="68">
        <v>3225231.929</v>
      </c>
      <c r="O15" s="68">
        <v>33229714.672200002</v>
      </c>
      <c r="P15" s="68">
        <v>5076</v>
      </c>
      <c r="Q15" s="68">
        <v>3171</v>
      </c>
      <c r="R15" s="69">
        <v>60.075685903500499</v>
      </c>
      <c r="S15" s="68">
        <v>29.361392178881001</v>
      </c>
      <c r="T15" s="68">
        <v>26.6193751182592</v>
      </c>
      <c r="U15" s="70">
        <v>9.3388523402308508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902485.75520000001</v>
      </c>
      <c r="E16" s="68">
        <v>1137172</v>
      </c>
      <c r="F16" s="69">
        <v>79.362291298062203</v>
      </c>
      <c r="G16" s="68">
        <v>857470.92830000003</v>
      </c>
      <c r="H16" s="69">
        <v>5.2497204761501601</v>
      </c>
      <c r="I16" s="68">
        <v>42225.719899999996</v>
      </c>
      <c r="J16" s="69">
        <v>4.6788239766335504</v>
      </c>
      <c r="K16" s="68">
        <v>79955.021099999998</v>
      </c>
      <c r="L16" s="69">
        <v>9.3245168391325901</v>
      </c>
      <c r="M16" s="69">
        <v>-0.47188157392656899</v>
      </c>
      <c r="N16" s="68">
        <v>25942976.528499998</v>
      </c>
      <c r="O16" s="68">
        <v>244020429.5763</v>
      </c>
      <c r="P16" s="68">
        <v>55927</v>
      </c>
      <c r="Q16" s="68">
        <v>53075</v>
      </c>
      <c r="R16" s="69">
        <v>5.3735280263777598</v>
      </c>
      <c r="S16" s="68">
        <v>16.136852597135601</v>
      </c>
      <c r="T16" s="68">
        <v>16.474845203956701</v>
      </c>
      <c r="U16" s="70">
        <v>-2.0945386021628001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871808.37320000003</v>
      </c>
      <c r="E17" s="68">
        <v>636304</v>
      </c>
      <c r="F17" s="69">
        <v>137.01129856169399</v>
      </c>
      <c r="G17" s="68">
        <v>1004041.0836</v>
      </c>
      <c r="H17" s="69">
        <v>-13.1700497678719</v>
      </c>
      <c r="I17" s="68">
        <v>27716.403699999999</v>
      </c>
      <c r="J17" s="69">
        <v>3.1791853063151998</v>
      </c>
      <c r="K17" s="68">
        <v>79048.425199999998</v>
      </c>
      <c r="L17" s="69">
        <v>7.8730269598701099</v>
      </c>
      <c r="M17" s="69">
        <v>-0.64937437235624995</v>
      </c>
      <c r="N17" s="68">
        <v>23235710.0669</v>
      </c>
      <c r="O17" s="68">
        <v>233012201.26140001</v>
      </c>
      <c r="P17" s="68">
        <v>18870</v>
      </c>
      <c r="Q17" s="68">
        <v>18338</v>
      </c>
      <c r="R17" s="69">
        <v>2.9010797251608702</v>
      </c>
      <c r="S17" s="68">
        <v>46.200761695813497</v>
      </c>
      <c r="T17" s="68">
        <v>45.218639998909403</v>
      </c>
      <c r="U17" s="70">
        <v>2.1257694913568699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1657488.037</v>
      </c>
      <c r="E18" s="68">
        <v>1912158</v>
      </c>
      <c r="F18" s="69">
        <v>86.681541849575197</v>
      </c>
      <c r="G18" s="68">
        <v>1600774.0678000001</v>
      </c>
      <c r="H18" s="69">
        <v>3.5429090426198702</v>
      </c>
      <c r="I18" s="68">
        <v>261772.33970000001</v>
      </c>
      <c r="J18" s="69">
        <v>15.7933169866975</v>
      </c>
      <c r="K18" s="68">
        <v>197295.24040000001</v>
      </c>
      <c r="L18" s="69">
        <v>12.324989788918201</v>
      </c>
      <c r="M18" s="69">
        <v>0.32680514324257398</v>
      </c>
      <c r="N18" s="68">
        <v>53466520.431400001</v>
      </c>
      <c r="O18" s="68">
        <v>575451385.40810001</v>
      </c>
      <c r="P18" s="68">
        <v>85674</v>
      </c>
      <c r="Q18" s="68">
        <v>86428</v>
      </c>
      <c r="R18" s="69">
        <v>-0.87240246216503403</v>
      </c>
      <c r="S18" s="68">
        <v>19.3464532647011</v>
      </c>
      <c r="T18" s="68">
        <v>19.248293693016201</v>
      </c>
      <c r="U18" s="70">
        <v>0.507377607367545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468405.09610000002</v>
      </c>
      <c r="E19" s="68">
        <v>522500</v>
      </c>
      <c r="F19" s="69">
        <v>89.646908344497604</v>
      </c>
      <c r="G19" s="68">
        <v>787826.17050000001</v>
      </c>
      <c r="H19" s="69">
        <v>-40.544613312004699</v>
      </c>
      <c r="I19" s="68">
        <v>36252.574000000001</v>
      </c>
      <c r="J19" s="69">
        <v>7.7395771954326502</v>
      </c>
      <c r="K19" s="68">
        <v>33594.014999999999</v>
      </c>
      <c r="L19" s="69">
        <v>4.2641405246387398</v>
      </c>
      <c r="M19" s="69">
        <v>7.9137876196102006E-2</v>
      </c>
      <c r="N19" s="68">
        <v>14409769.4562</v>
      </c>
      <c r="O19" s="68">
        <v>179434454.36590001</v>
      </c>
      <c r="P19" s="68">
        <v>10500</v>
      </c>
      <c r="Q19" s="68">
        <v>11411</v>
      </c>
      <c r="R19" s="69">
        <v>-7.9835246691788697</v>
      </c>
      <c r="S19" s="68">
        <v>44.610009152380997</v>
      </c>
      <c r="T19" s="68">
        <v>65.775090903514197</v>
      </c>
      <c r="U19" s="70">
        <v>-47.444692689563297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916558.46089999995</v>
      </c>
      <c r="E20" s="68">
        <v>1290478</v>
      </c>
      <c r="F20" s="69">
        <v>71.024725791528397</v>
      </c>
      <c r="G20" s="68">
        <v>871612.4264</v>
      </c>
      <c r="H20" s="69">
        <v>5.1566537073868304</v>
      </c>
      <c r="I20" s="68">
        <v>70592.653900000005</v>
      </c>
      <c r="J20" s="69">
        <v>7.7019259448745601</v>
      </c>
      <c r="K20" s="68">
        <v>41250.6394</v>
      </c>
      <c r="L20" s="69">
        <v>4.7326814247447704</v>
      </c>
      <c r="M20" s="69">
        <v>0.711310537891929</v>
      </c>
      <c r="N20" s="68">
        <v>26502251.189300001</v>
      </c>
      <c r="O20" s="68">
        <v>267941723.9725</v>
      </c>
      <c r="P20" s="68">
        <v>37998</v>
      </c>
      <c r="Q20" s="68">
        <v>39561</v>
      </c>
      <c r="R20" s="69">
        <v>-3.9508606961401398</v>
      </c>
      <c r="S20" s="68">
        <v>24.1212290357387</v>
      </c>
      <c r="T20" s="68">
        <v>24.2653028538207</v>
      </c>
      <c r="U20" s="70">
        <v>-0.59729053552163403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336309.48710000003</v>
      </c>
      <c r="E21" s="68">
        <v>371824</v>
      </c>
      <c r="F21" s="69">
        <v>90.448568973492797</v>
      </c>
      <c r="G21" s="68">
        <v>341927.06349999999</v>
      </c>
      <c r="H21" s="69">
        <v>-1.64291657480926</v>
      </c>
      <c r="I21" s="68">
        <v>34141.5769</v>
      </c>
      <c r="J21" s="69">
        <v>10.151832823511199</v>
      </c>
      <c r="K21" s="68">
        <v>31549.6502</v>
      </c>
      <c r="L21" s="69">
        <v>9.2270117132743401</v>
      </c>
      <c r="M21" s="69">
        <v>8.2153896590587E-2</v>
      </c>
      <c r="N21" s="68">
        <v>10932150.994999999</v>
      </c>
      <c r="O21" s="68">
        <v>107456815.8937</v>
      </c>
      <c r="P21" s="68">
        <v>30319</v>
      </c>
      <c r="Q21" s="68">
        <v>31828</v>
      </c>
      <c r="R21" s="69">
        <v>-4.7411084579615403</v>
      </c>
      <c r="S21" s="68">
        <v>11.092367396681899</v>
      </c>
      <c r="T21" s="68">
        <v>11.103838035691799</v>
      </c>
      <c r="U21" s="70">
        <v>-0.103410197297719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1209013.9950999999</v>
      </c>
      <c r="E22" s="68">
        <v>1387314</v>
      </c>
      <c r="F22" s="69">
        <v>87.147826310409897</v>
      </c>
      <c r="G22" s="68">
        <v>1174625.9508</v>
      </c>
      <c r="H22" s="69">
        <v>2.92757403125472</v>
      </c>
      <c r="I22" s="68">
        <v>141015.0827</v>
      </c>
      <c r="J22" s="69">
        <v>11.663643536925001</v>
      </c>
      <c r="K22" s="68">
        <v>126780.97960000001</v>
      </c>
      <c r="L22" s="69">
        <v>10.7933065427044</v>
      </c>
      <c r="M22" s="69">
        <v>0.112273174926627</v>
      </c>
      <c r="N22" s="68">
        <v>35721833.156000003</v>
      </c>
      <c r="O22" s="68">
        <v>331031604.71170002</v>
      </c>
      <c r="P22" s="68">
        <v>75715</v>
      </c>
      <c r="Q22" s="68">
        <v>74843</v>
      </c>
      <c r="R22" s="69">
        <v>1.16510562110017</v>
      </c>
      <c r="S22" s="68">
        <v>15.9679587281252</v>
      </c>
      <c r="T22" s="68">
        <v>16.2041134200927</v>
      </c>
      <c r="U22" s="70">
        <v>-1.4789284966748499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2951227.2179999999</v>
      </c>
      <c r="E23" s="68">
        <v>3170072</v>
      </c>
      <c r="F23" s="69">
        <v>93.096535914641706</v>
      </c>
      <c r="G23" s="68">
        <v>2907008.0156999999</v>
      </c>
      <c r="H23" s="69">
        <v>1.52112419577735</v>
      </c>
      <c r="I23" s="68">
        <v>251139.44570000001</v>
      </c>
      <c r="J23" s="69">
        <v>8.5096614780543103</v>
      </c>
      <c r="K23" s="68">
        <v>153737.81419999999</v>
      </c>
      <c r="L23" s="69">
        <v>5.2885239177085799</v>
      </c>
      <c r="M23" s="69">
        <v>0.63355676029899</v>
      </c>
      <c r="N23" s="68">
        <v>78903824.640400007</v>
      </c>
      <c r="O23" s="68">
        <v>688513483.00779998</v>
      </c>
      <c r="P23" s="68">
        <v>91061</v>
      </c>
      <c r="Q23" s="68">
        <v>87886</v>
      </c>
      <c r="R23" s="69">
        <v>3.6126345493024998</v>
      </c>
      <c r="S23" s="68">
        <v>32.4093433852033</v>
      </c>
      <c r="T23" s="68">
        <v>30.676969261315801</v>
      </c>
      <c r="U23" s="70">
        <v>5.3452922612386198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256985.07430000001</v>
      </c>
      <c r="E24" s="68">
        <v>371996</v>
      </c>
      <c r="F24" s="69">
        <v>69.082752045720895</v>
      </c>
      <c r="G24" s="68">
        <v>301684.48119999998</v>
      </c>
      <c r="H24" s="69">
        <v>-14.816607974729299</v>
      </c>
      <c r="I24" s="68">
        <v>51182.110399999998</v>
      </c>
      <c r="J24" s="69">
        <v>19.9163747308728</v>
      </c>
      <c r="K24" s="68">
        <v>49313.497100000001</v>
      </c>
      <c r="L24" s="69">
        <v>16.346050318480899</v>
      </c>
      <c r="M24" s="69">
        <v>3.7892532671344001E-2</v>
      </c>
      <c r="N24" s="68">
        <v>8170469.8667000001</v>
      </c>
      <c r="O24" s="68">
        <v>74860991.473700002</v>
      </c>
      <c r="P24" s="68">
        <v>27231</v>
      </c>
      <c r="Q24" s="68">
        <v>28191</v>
      </c>
      <c r="R24" s="69">
        <v>-3.40534213046717</v>
      </c>
      <c r="S24" s="68">
        <v>9.4372250119349292</v>
      </c>
      <c r="T24" s="68">
        <v>9.3779373452520307</v>
      </c>
      <c r="U24" s="70">
        <v>0.62823199200950997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252017.81510000001</v>
      </c>
      <c r="E25" s="68">
        <v>276137</v>
      </c>
      <c r="F25" s="69">
        <v>91.265500494319895</v>
      </c>
      <c r="G25" s="68">
        <v>206598.27100000001</v>
      </c>
      <c r="H25" s="69">
        <v>21.984474448965699</v>
      </c>
      <c r="I25" s="68">
        <v>20233.899300000001</v>
      </c>
      <c r="J25" s="69">
        <v>8.0287575273086293</v>
      </c>
      <c r="K25" s="68">
        <v>21854.404699999999</v>
      </c>
      <c r="L25" s="69">
        <v>10.578212777008201</v>
      </c>
      <c r="M25" s="69">
        <v>-7.4150059095410004E-2</v>
      </c>
      <c r="N25" s="68">
        <v>7453381.6468000002</v>
      </c>
      <c r="O25" s="68">
        <v>72297470.026099995</v>
      </c>
      <c r="P25" s="68">
        <v>19850</v>
      </c>
      <c r="Q25" s="68">
        <v>18987</v>
      </c>
      <c r="R25" s="69">
        <v>4.5452151472059796</v>
      </c>
      <c r="S25" s="68">
        <v>12.6961115919395</v>
      </c>
      <c r="T25" s="68">
        <v>12.461581397798501</v>
      </c>
      <c r="U25" s="70">
        <v>1.8472600247933399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592719.228</v>
      </c>
      <c r="E26" s="68">
        <v>687223</v>
      </c>
      <c r="F26" s="69">
        <v>86.248456177980103</v>
      </c>
      <c r="G26" s="68">
        <v>449966.5122</v>
      </c>
      <c r="H26" s="69">
        <v>31.725186637122398</v>
      </c>
      <c r="I26" s="68">
        <v>101928.0297</v>
      </c>
      <c r="J26" s="69">
        <v>17.1966801286224</v>
      </c>
      <c r="K26" s="68">
        <v>82286.257899999997</v>
      </c>
      <c r="L26" s="69">
        <v>18.2871959732474</v>
      </c>
      <c r="M26" s="69">
        <v>0.23870051089053099</v>
      </c>
      <c r="N26" s="68">
        <v>15131058.304400001</v>
      </c>
      <c r="O26" s="68">
        <v>155638452.22409999</v>
      </c>
      <c r="P26" s="68">
        <v>45411</v>
      </c>
      <c r="Q26" s="68">
        <v>35446</v>
      </c>
      <c r="R26" s="69">
        <v>28.113186255148701</v>
      </c>
      <c r="S26" s="68">
        <v>13.0523271454053</v>
      </c>
      <c r="T26" s="68">
        <v>13.297252632172899</v>
      </c>
      <c r="U26" s="70">
        <v>-1.87648902788804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303077.37319999997</v>
      </c>
      <c r="E27" s="68">
        <v>269012</v>
      </c>
      <c r="F27" s="69">
        <v>112.663142610739</v>
      </c>
      <c r="G27" s="68">
        <v>274808.53779999999</v>
      </c>
      <c r="H27" s="69">
        <v>10.2867384056945</v>
      </c>
      <c r="I27" s="68">
        <v>101543.942</v>
      </c>
      <c r="J27" s="69">
        <v>33.504296585344697</v>
      </c>
      <c r="K27" s="68">
        <v>88061.861799999999</v>
      </c>
      <c r="L27" s="69">
        <v>32.044805632672698</v>
      </c>
      <c r="M27" s="69">
        <v>0.15309783286912099</v>
      </c>
      <c r="N27" s="68">
        <v>8644209.2792000007</v>
      </c>
      <c r="O27" s="68">
        <v>67330729.521300003</v>
      </c>
      <c r="P27" s="68">
        <v>36600</v>
      </c>
      <c r="Q27" s="68">
        <v>38430</v>
      </c>
      <c r="R27" s="69">
        <v>-4.7619047619047699</v>
      </c>
      <c r="S27" s="68">
        <v>8.2808025464480899</v>
      </c>
      <c r="T27" s="68">
        <v>8.3419042206609397</v>
      </c>
      <c r="U27" s="70">
        <v>-0.73787140642622495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963341.81019999995</v>
      </c>
      <c r="E28" s="68">
        <v>1090517</v>
      </c>
      <c r="F28" s="69">
        <v>88.338082780919507</v>
      </c>
      <c r="G28" s="68">
        <v>848282.04189999995</v>
      </c>
      <c r="H28" s="69">
        <v>13.5638576106464</v>
      </c>
      <c r="I28" s="68">
        <v>12127.659299999999</v>
      </c>
      <c r="J28" s="69">
        <v>1.25891549308777</v>
      </c>
      <c r="K28" s="68">
        <v>58590.072</v>
      </c>
      <c r="L28" s="69">
        <v>6.9069093893310196</v>
      </c>
      <c r="M28" s="69">
        <v>-0.79300828816185798</v>
      </c>
      <c r="N28" s="68">
        <v>27112697.319899999</v>
      </c>
      <c r="O28" s="68">
        <v>224703055.46129999</v>
      </c>
      <c r="P28" s="68">
        <v>51460</v>
      </c>
      <c r="Q28" s="68">
        <v>50035</v>
      </c>
      <c r="R28" s="69">
        <v>2.8480063955231398</v>
      </c>
      <c r="S28" s="68">
        <v>18.720206183443501</v>
      </c>
      <c r="T28" s="68">
        <v>18.568830488657898</v>
      </c>
      <c r="U28" s="70">
        <v>0.80862194199223403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724485.35519999999</v>
      </c>
      <c r="E29" s="68">
        <v>701883</v>
      </c>
      <c r="F29" s="69">
        <v>103.22024542552001</v>
      </c>
      <c r="G29" s="68">
        <v>664198.72360000003</v>
      </c>
      <c r="H29" s="69">
        <v>9.0765955214792609</v>
      </c>
      <c r="I29" s="68">
        <v>80667.6253</v>
      </c>
      <c r="J29" s="69">
        <v>11.134472866981699</v>
      </c>
      <c r="K29" s="68">
        <v>108472.3444</v>
      </c>
      <c r="L29" s="69">
        <v>16.3313087703742</v>
      </c>
      <c r="M29" s="69">
        <v>-0.25633002820947598</v>
      </c>
      <c r="N29" s="68">
        <v>19288137.5079</v>
      </c>
      <c r="O29" s="68">
        <v>159669219.52950001</v>
      </c>
      <c r="P29" s="68">
        <v>110892</v>
      </c>
      <c r="Q29" s="68">
        <v>104463</v>
      </c>
      <c r="R29" s="69">
        <v>6.1543321558829502</v>
      </c>
      <c r="S29" s="68">
        <v>6.5332517692890404</v>
      </c>
      <c r="T29" s="68">
        <v>6.5757381666235899</v>
      </c>
      <c r="U29" s="70">
        <v>-0.65031011868037603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1036467.4725</v>
      </c>
      <c r="E30" s="68">
        <v>1516759</v>
      </c>
      <c r="F30" s="69">
        <v>68.334354534899802</v>
      </c>
      <c r="G30" s="68">
        <v>1129342.6163000001</v>
      </c>
      <c r="H30" s="69">
        <v>-8.2238235287960304</v>
      </c>
      <c r="I30" s="68">
        <v>128397.3227</v>
      </c>
      <c r="J30" s="69">
        <v>12.3879741628843</v>
      </c>
      <c r="K30" s="68">
        <v>178544.05869999999</v>
      </c>
      <c r="L30" s="69">
        <v>15.809556473212099</v>
      </c>
      <c r="M30" s="69">
        <v>-0.28086477010282102</v>
      </c>
      <c r="N30" s="68">
        <v>32840521.151700001</v>
      </c>
      <c r="O30" s="68">
        <v>295363444.33939999</v>
      </c>
      <c r="P30" s="68">
        <v>78463</v>
      </c>
      <c r="Q30" s="68">
        <v>73913</v>
      </c>
      <c r="R30" s="69">
        <v>6.1558859740505696</v>
      </c>
      <c r="S30" s="68">
        <v>13.209633489670299</v>
      </c>
      <c r="T30" s="68">
        <v>13.0057332106666</v>
      </c>
      <c r="U30" s="70">
        <v>1.5435725689372199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874349.91669999994</v>
      </c>
      <c r="E31" s="68">
        <v>1155564</v>
      </c>
      <c r="F31" s="69">
        <v>75.664343705757503</v>
      </c>
      <c r="G31" s="68">
        <v>1101822.3513</v>
      </c>
      <c r="H31" s="69">
        <v>-20.645109833868698</v>
      </c>
      <c r="I31" s="68">
        <v>23941.090800000002</v>
      </c>
      <c r="J31" s="69">
        <v>2.73815898448979</v>
      </c>
      <c r="K31" s="68">
        <v>24525.268</v>
      </c>
      <c r="L31" s="69">
        <v>2.2258822369199098</v>
      </c>
      <c r="M31" s="69">
        <v>-2.3819401280345001E-2</v>
      </c>
      <c r="N31" s="68">
        <v>25178141.1789</v>
      </c>
      <c r="O31" s="68">
        <v>246944652.2647</v>
      </c>
      <c r="P31" s="68">
        <v>31836</v>
      </c>
      <c r="Q31" s="68">
        <v>30251</v>
      </c>
      <c r="R31" s="69">
        <v>5.2394962150011501</v>
      </c>
      <c r="S31" s="68">
        <v>27.464188864807099</v>
      </c>
      <c r="T31" s="68">
        <v>23.926924908267502</v>
      </c>
      <c r="U31" s="70">
        <v>12.8795500713743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118519.2031</v>
      </c>
      <c r="E32" s="68">
        <v>160613</v>
      </c>
      <c r="F32" s="69">
        <v>73.791787152970201</v>
      </c>
      <c r="G32" s="68">
        <v>131542.9479</v>
      </c>
      <c r="H32" s="69">
        <v>-9.9007548545291399</v>
      </c>
      <c r="I32" s="68">
        <v>33104.784399999997</v>
      </c>
      <c r="J32" s="69">
        <v>27.932000497900699</v>
      </c>
      <c r="K32" s="68">
        <v>32923.069799999997</v>
      </c>
      <c r="L32" s="69">
        <v>25.028380711848101</v>
      </c>
      <c r="M32" s="69">
        <v>5.5193698857329996E-3</v>
      </c>
      <c r="N32" s="68">
        <v>3713951.1231999998</v>
      </c>
      <c r="O32" s="68">
        <v>37762793.071199998</v>
      </c>
      <c r="P32" s="68">
        <v>24181</v>
      </c>
      <c r="Q32" s="68">
        <v>24838</v>
      </c>
      <c r="R32" s="69">
        <v>-2.6451405105080901</v>
      </c>
      <c r="S32" s="68">
        <v>4.9013358876804096</v>
      </c>
      <c r="T32" s="68">
        <v>4.8405445969884902</v>
      </c>
      <c r="U32" s="70">
        <v>1.2403004422677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71"/>
      <c r="E33" s="71"/>
      <c r="F33" s="71"/>
      <c r="G33" s="68">
        <v>187.04839999999999</v>
      </c>
      <c r="H33" s="71"/>
      <c r="I33" s="71"/>
      <c r="J33" s="71"/>
      <c r="K33" s="68">
        <v>40.207799999999999</v>
      </c>
      <c r="L33" s="69">
        <v>21.495933672782002</v>
      </c>
      <c r="M33" s="71"/>
      <c r="N33" s="68">
        <v>3.4188000000000001</v>
      </c>
      <c r="O33" s="68">
        <v>4865.2586000000001</v>
      </c>
      <c r="P33" s="71"/>
      <c r="Q33" s="68">
        <v>1</v>
      </c>
      <c r="R33" s="71"/>
      <c r="S33" s="71"/>
      <c r="T33" s="68">
        <v>3.4188000000000001</v>
      </c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161093.82139999999</v>
      </c>
      <c r="E35" s="68">
        <v>171292</v>
      </c>
      <c r="F35" s="69">
        <v>94.046319384442896</v>
      </c>
      <c r="G35" s="68">
        <v>148989.70250000001</v>
      </c>
      <c r="H35" s="69">
        <v>8.1241311962483103</v>
      </c>
      <c r="I35" s="68">
        <v>18408.1266</v>
      </c>
      <c r="J35" s="69">
        <v>11.426960041063399</v>
      </c>
      <c r="K35" s="68">
        <v>17439.566699999999</v>
      </c>
      <c r="L35" s="69">
        <v>11.7052161373367</v>
      </c>
      <c r="M35" s="69">
        <v>5.5538071367334997E-2</v>
      </c>
      <c r="N35" s="68">
        <v>4695892.7572999997</v>
      </c>
      <c r="O35" s="68">
        <v>40702712.019100003</v>
      </c>
      <c r="P35" s="68">
        <v>12327</v>
      </c>
      <c r="Q35" s="68">
        <v>12712</v>
      </c>
      <c r="R35" s="69">
        <v>-3.0286343612334798</v>
      </c>
      <c r="S35" s="68">
        <v>13.0683719802061</v>
      </c>
      <c r="T35" s="68">
        <v>12.7694919052863</v>
      </c>
      <c r="U35" s="70">
        <v>2.2870490323691701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504950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453694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369101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246602.99290000001</v>
      </c>
      <c r="E39" s="68">
        <v>343860</v>
      </c>
      <c r="F39" s="69">
        <v>71.716103326935396</v>
      </c>
      <c r="G39" s="68">
        <v>310854.70049999998</v>
      </c>
      <c r="H39" s="69">
        <v>-20.669369804173201</v>
      </c>
      <c r="I39" s="68">
        <v>13614.8737</v>
      </c>
      <c r="J39" s="69">
        <v>5.5209685575555696</v>
      </c>
      <c r="K39" s="68">
        <v>17708.476500000001</v>
      </c>
      <c r="L39" s="69">
        <v>5.6967053969319004</v>
      </c>
      <c r="M39" s="69">
        <v>-0.23116628920618901</v>
      </c>
      <c r="N39" s="68">
        <v>7188298.9221999999</v>
      </c>
      <c r="O39" s="68">
        <v>67689318.661599994</v>
      </c>
      <c r="P39" s="68">
        <v>395</v>
      </c>
      <c r="Q39" s="68">
        <v>387</v>
      </c>
      <c r="R39" s="69">
        <v>2.0671834625323</v>
      </c>
      <c r="S39" s="68">
        <v>624.31137443038006</v>
      </c>
      <c r="T39" s="68">
        <v>678.33212222222198</v>
      </c>
      <c r="U39" s="70">
        <v>-8.6528533684222708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342831.37829999998</v>
      </c>
      <c r="E40" s="68">
        <v>378070</v>
      </c>
      <c r="F40" s="69">
        <v>90.679339355145899</v>
      </c>
      <c r="G40" s="68">
        <v>345785.83289999998</v>
      </c>
      <c r="H40" s="69">
        <v>-0.854417480098002</v>
      </c>
      <c r="I40" s="68">
        <v>22836.872299999999</v>
      </c>
      <c r="J40" s="69">
        <v>6.6612549916642196</v>
      </c>
      <c r="K40" s="68">
        <v>22010.508900000001</v>
      </c>
      <c r="L40" s="69">
        <v>6.3653587873755804</v>
      </c>
      <c r="M40" s="69">
        <v>3.7544038793215002E-2</v>
      </c>
      <c r="N40" s="68">
        <v>12055772.6712</v>
      </c>
      <c r="O40" s="68">
        <v>132886791.3</v>
      </c>
      <c r="P40" s="68">
        <v>1810</v>
      </c>
      <c r="Q40" s="68">
        <v>1857</v>
      </c>
      <c r="R40" s="69">
        <v>-2.5309639203015699</v>
      </c>
      <c r="S40" s="68">
        <v>189.40960127071801</v>
      </c>
      <c r="T40" s="68">
        <v>186.55597937533699</v>
      </c>
      <c r="U40" s="70">
        <v>1.5065877739233899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159069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77344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8461.8513000000003</v>
      </c>
      <c r="E44" s="73">
        <v>0</v>
      </c>
      <c r="F44" s="74"/>
      <c r="G44" s="73">
        <v>16110.7811</v>
      </c>
      <c r="H44" s="75">
        <v>-47.477088494486502</v>
      </c>
      <c r="I44" s="73">
        <v>1201.7138</v>
      </c>
      <c r="J44" s="75">
        <v>14.201547124799999</v>
      </c>
      <c r="K44" s="73">
        <v>2550.7179999999998</v>
      </c>
      <c r="L44" s="75">
        <v>15.8323670600925</v>
      </c>
      <c r="M44" s="75">
        <v>-0.52887234104279701</v>
      </c>
      <c r="N44" s="73">
        <v>809108.44550000003</v>
      </c>
      <c r="O44" s="73">
        <v>8352512.6371999998</v>
      </c>
      <c r="P44" s="73">
        <v>22</v>
      </c>
      <c r="Q44" s="73">
        <v>24</v>
      </c>
      <c r="R44" s="75">
        <v>-8.3333333333333393</v>
      </c>
      <c r="S44" s="73">
        <v>384.62960454545498</v>
      </c>
      <c r="T44" s="73">
        <v>1531.4563250000001</v>
      </c>
      <c r="U44" s="76">
        <v>-298.16392365580799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73422</v>
      </c>
      <c r="D2" s="32">
        <v>663973.36774615396</v>
      </c>
      <c r="E2" s="32">
        <v>494104.25032649603</v>
      </c>
      <c r="F2" s="32">
        <v>169869.117419658</v>
      </c>
      <c r="G2" s="32">
        <v>494104.25032649603</v>
      </c>
      <c r="H2" s="32">
        <v>0.25583724539475999</v>
      </c>
    </row>
    <row r="3" spans="1:8" ht="14.25" x14ac:dyDescent="0.2">
      <c r="A3" s="32">
        <v>2</v>
      </c>
      <c r="B3" s="33">
        <v>13</v>
      </c>
      <c r="C3" s="32">
        <v>29248.175999999999</v>
      </c>
      <c r="D3" s="32">
        <v>210522.600286242</v>
      </c>
      <c r="E3" s="32">
        <v>174247.02073642699</v>
      </c>
      <c r="F3" s="32">
        <v>36275.579549814698</v>
      </c>
      <c r="G3" s="32">
        <v>174247.02073642699</v>
      </c>
      <c r="H3" s="32">
        <v>0.17231204393491201</v>
      </c>
    </row>
    <row r="4" spans="1:8" ht="14.25" x14ac:dyDescent="0.2">
      <c r="A4" s="32">
        <v>3</v>
      </c>
      <c r="B4" s="33">
        <v>14</v>
      </c>
      <c r="C4" s="32">
        <v>119117</v>
      </c>
      <c r="D4" s="32">
        <v>159059.12590940201</v>
      </c>
      <c r="E4" s="32">
        <v>120624.058268376</v>
      </c>
      <c r="F4" s="32">
        <v>38435.067641025598</v>
      </c>
      <c r="G4" s="32">
        <v>120624.058268376</v>
      </c>
      <c r="H4" s="32">
        <v>0.24164012860801101</v>
      </c>
    </row>
    <row r="5" spans="1:8" ht="14.25" x14ac:dyDescent="0.2">
      <c r="A5" s="32">
        <v>4</v>
      </c>
      <c r="B5" s="33">
        <v>15</v>
      </c>
      <c r="C5" s="32">
        <v>3410</v>
      </c>
      <c r="D5" s="32">
        <v>49901.725263247899</v>
      </c>
      <c r="E5" s="32">
        <v>39712.403552991498</v>
      </c>
      <c r="F5" s="32">
        <v>10189.321710256399</v>
      </c>
      <c r="G5" s="32">
        <v>39712.403552991498</v>
      </c>
      <c r="H5" s="32">
        <v>0.20418776418058501</v>
      </c>
    </row>
    <row r="6" spans="1:8" ht="14.25" x14ac:dyDescent="0.2">
      <c r="A6" s="32">
        <v>5</v>
      </c>
      <c r="B6" s="33">
        <v>16</v>
      </c>
      <c r="C6" s="32">
        <v>2921</v>
      </c>
      <c r="D6" s="32">
        <v>157624.96492222199</v>
      </c>
      <c r="E6" s="32">
        <v>133956.547294872</v>
      </c>
      <c r="F6" s="32">
        <v>23668.417627350402</v>
      </c>
      <c r="G6" s="32">
        <v>133956.547294872</v>
      </c>
      <c r="H6" s="32">
        <v>0.15015652906904201</v>
      </c>
    </row>
    <row r="7" spans="1:8" ht="14.25" x14ac:dyDescent="0.2">
      <c r="A7" s="32">
        <v>6</v>
      </c>
      <c r="B7" s="33">
        <v>17</v>
      </c>
      <c r="C7" s="32">
        <v>23189</v>
      </c>
      <c r="D7" s="32">
        <v>308131.00258717901</v>
      </c>
      <c r="E7" s="32">
        <v>227247.55744188</v>
      </c>
      <c r="F7" s="32">
        <v>80883.445145299105</v>
      </c>
      <c r="G7" s="32">
        <v>227247.55744188</v>
      </c>
      <c r="H7" s="32">
        <v>0.26249693950356301</v>
      </c>
    </row>
    <row r="8" spans="1:8" ht="14.25" x14ac:dyDescent="0.2">
      <c r="A8" s="32">
        <v>7</v>
      </c>
      <c r="B8" s="33">
        <v>18</v>
      </c>
      <c r="C8" s="32">
        <v>60922</v>
      </c>
      <c r="D8" s="32">
        <v>135030.885393162</v>
      </c>
      <c r="E8" s="32">
        <v>123035.397570085</v>
      </c>
      <c r="F8" s="32">
        <v>11995.487823076901</v>
      </c>
      <c r="G8" s="32">
        <v>123035.397570085</v>
      </c>
      <c r="H8" s="32">
        <v>8.8835141591127695E-2</v>
      </c>
    </row>
    <row r="9" spans="1:8" ht="14.25" x14ac:dyDescent="0.2">
      <c r="A9" s="32">
        <v>8</v>
      </c>
      <c r="B9" s="33">
        <v>19</v>
      </c>
      <c r="C9" s="32">
        <v>27622</v>
      </c>
      <c r="D9" s="32">
        <v>149038.458104274</v>
      </c>
      <c r="E9" s="32">
        <v>155746.72379658101</v>
      </c>
      <c r="F9" s="32">
        <v>-6708.2656923076902</v>
      </c>
      <c r="G9" s="32">
        <v>155746.72379658101</v>
      </c>
      <c r="H9" s="32">
        <v>-4.5010299875850202E-2</v>
      </c>
    </row>
    <row r="10" spans="1:8" ht="14.25" x14ac:dyDescent="0.2">
      <c r="A10" s="32">
        <v>9</v>
      </c>
      <c r="B10" s="33">
        <v>21</v>
      </c>
      <c r="C10" s="32">
        <v>214091</v>
      </c>
      <c r="D10" s="32">
        <v>902485.47560000001</v>
      </c>
      <c r="E10" s="32">
        <v>860260.03529999999</v>
      </c>
      <c r="F10" s="32">
        <v>42225.440300000002</v>
      </c>
      <c r="G10" s="32">
        <v>860260.03529999999</v>
      </c>
      <c r="H10" s="32">
        <v>4.6787944450770502E-2</v>
      </c>
    </row>
    <row r="11" spans="1:8" ht="14.25" x14ac:dyDescent="0.2">
      <c r="A11" s="32">
        <v>10</v>
      </c>
      <c r="B11" s="33">
        <v>22</v>
      </c>
      <c r="C11" s="32">
        <v>51477.135000000002</v>
      </c>
      <c r="D11" s="32">
        <v>871808.42964529898</v>
      </c>
      <c r="E11" s="32">
        <v>844091.97489059798</v>
      </c>
      <c r="F11" s="32">
        <v>27716.454754700899</v>
      </c>
      <c r="G11" s="32">
        <v>844091.97489059798</v>
      </c>
      <c r="H11" s="32">
        <v>3.1791909566620598E-2</v>
      </c>
    </row>
    <row r="12" spans="1:8" ht="14.25" x14ac:dyDescent="0.2">
      <c r="A12" s="32">
        <v>11</v>
      </c>
      <c r="B12" s="33">
        <v>23</v>
      </c>
      <c r="C12" s="32">
        <v>225239.60200000001</v>
      </c>
      <c r="D12" s="32">
        <v>1657488.33248034</v>
      </c>
      <c r="E12" s="32">
        <v>1395715.69954444</v>
      </c>
      <c r="F12" s="32">
        <v>261772.63293589701</v>
      </c>
      <c r="G12" s="32">
        <v>1395715.69954444</v>
      </c>
      <c r="H12" s="32">
        <v>0.15793331862805299</v>
      </c>
    </row>
    <row r="13" spans="1:8" ht="14.25" x14ac:dyDescent="0.2">
      <c r="A13" s="32">
        <v>12</v>
      </c>
      <c r="B13" s="33">
        <v>24</v>
      </c>
      <c r="C13" s="32">
        <v>17357.387999999999</v>
      </c>
      <c r="D13" s="32">
        <v>468405.12036324799</v>
      </c>
      <c r="E13" s="32">
        <v>432152.52175811998</v>
      </c>
      <c r="F13" s="32">
        <v>36252.598605128202</v>
      </c>
      <c r="G13" s="32">
        <v>432152.52175811998</v>
      </c>
      <c r="H13" s="32">
        <v>7.7395820474836702E-2</v>
      </c>
    </row>
    <row r="14" spans="1:8" ht="14.25" x14ac:dyDescent="0.2">
      <c r="A14" s="32">
        <v>13</v>
      </c>
      <c r="B14" s="33">
        <v>25</v>
      </c>
      <c r="C14" s="32">
        <v>77518</v>
      </c>
      <c r="D14" s="32">
        <v>916558.3933</v>
      </c>
      <c r="E14" s="32">
        <v>845965.80700000003</v>
      </c>
      <c r="F14" s="32">
        <v>70592.586299999995</v>
      </c>
      <c r="G14" s="32">
        <v>845965.80700000003</v>
      </c>
      <c r="H14" s="32">
        <v>7.7019191375070697E-2</v>
      </c>
    </row>
    <row r="15" spans="1:8" ht="14.25" x14ac:dyDescent="0.2">
      <c r="A15" s="32">
        <v>14</v>
      </c>
      <c r="B15" s="33">
        <v>26</v>
      </c>
      <c r="C15" s="32">
        <v>60905</v>
      </c>
      <c r="D15" s="32">
        <v>336309.2977</v>
      </c>
      <c r="E15" s="32">
        <v>302167.91019999998</v>
      </c>
      <c r="F15" s="32">
        <v>34141.387499999997</v>
      </c>
      <c r="G15" s="32">
        <v>302167.91019999998</v>
      </c>
      <c r="H15" s="32">
        <v>0.10151782223533801</v>
      </c>
    </row>
    <row r="16" spans="1:8" ht="14.25" x14ac:dyDescent="0.2">
      <c r="A16" s="32">
        <v>15</v>
      </c>
      <c r="B16" s="33">
        <v>27</v>
      </c>
      <c r="C16" s="32">
        <v>181498.62899999999</v>
      </c>
      <c r="D16" s="32">
        <v>1209014.5094999999</v>
      </c>
      <c r="E16" s="32">
        <v>1067998.9117999999</v>
      </c>
      <c r="F16" s="32">
        <v>141015.59770000001</v>
      </c>
      <c r="G16" s="32">
        <v>1067998.9117999999</v>
      </c>
      <c r="H16" s="32">
        <v>0.116636811710654</v>
      </c>
    </row>
    <row r="17" spans="1:8" ht="14.25" x14ac:dyDescent="0.2">
      <c r="A17" s="32">
        <v>16</v>
      </c>
      <c r="B17" s="33">
        <v>29</v>
      </c>
      <c r="C17" s="32">
        <v>253286</v>
      </c>
      <c r="D17" s="32">
        <v>2951228.73938462</v>
      </c>
      <c r="E17" s="32">
        <v>2700087.8182735001</v>
      </c>
      <c r="F17" s="32">
        <v>251140.92111111101</v>
      </c>
      <c r="G17" s="32">
        <v>2700087.8182735001</v>
      </c>
      <c r="H17" s="32">
        <v>8.5097070843610206E-2</v>
      </c>
    </row>
    <row r="18" spans="1:8" ht="14.25" x14ac:dyDescent="0.2">
      <c r="A18" s="32">
        <v>17</v>
      </c>
      <c r="B18" s="33">
        <v>31</v>
      </c>
      <c r="C18" s="32">
        <v>35323.048000000003</v>
      </c>
      <c r="D18" s="32">
        <v>256985.07872684399</v>
      </c>
      <c r="E18" s="32">
        <v>205802.95826363901</v>
      </c>
      <c r="F18" s="32">
        <v>51182.120463204199</v>
      </c>
      <c r="G18" s="32">
        <v>205802.95826363901</v>
      </c>
      <c r="H18" s="32">
        <v>0.19916378303662899</v>
      </c>
    </row>
    <row r="19" spans="1:8" ht="14.25" x14ac:dyDescent="0.2">
      <c r="A19" s="32">
        <v>18</v>
      </c>
      <c r="B19" s="33">
        <v>32</v>
      </c>
      <c r="C19" s="32">
        <v>15165.439</v>
      </c>
      <c r="D19" s="32">
        <v>252017.82000445499</v>
      </c>
      <c r="E19" s="32">
        <v>231783.920768974</v>
      </c>
      <c r="F19" s="32">
        <v>20233.8992354812</v>
      </c>
      <c r="G19" s="32">
        <v>231783.920768974</v>
      </c>
      <c r="H19" s="32">
        <v>8.0287573454621106E-2</v>
      </c>
    </row>
    <row r="20" spans="1:8" ht="14.25" x14ac:dyDescent="0.2">
      <c r="A20" s="32">
        <v>19</v>
      </c>
      <c r="B20" s="33">
        <v>33</v>
      </c>
      <c r="C20" s="32">
        <v>57953.995999999999</v>
      </c>
      <c r="D20" s="32">
        <v>592719.22698385105</v>
      </c>
      <c r="E20" s="32">
        <v>490791.19059743499</v>
      </c>
      <c r="F20" s="32">
        <v>101928.036386416</v>
      </c>
      <c r="G20" s="32">
        <v>490791.19059743499</v>
      </c>
      <c r="H20" s="32">
        <v>0.171966812861958</v>
      </c>
    </row>
    <row r="21" spans="1:8" ht="14.25" x14ac:dyDescent="0.2">
      <c r="A21" s="32">
        <v>20</v>
      </c>
      <c r="B21" s="33">
        <v>34</v>
      </c>
      <c r="C21" s="32">
        <v>53503.707000000002</v>
      </c>
      <c r="D21" s="32">
        <v>303077.32760755601</v>
      </c>
      <c r="E21" s="32">
        <v>201533.442747161</v>
      </c>
      <c r="F21" s="32">
        <v>101543.88486039601</v>
      </c>
      <c r="G21" s="32">
        <v>201533.442747161</v>
      </c>
      <c r="H21" s="32">
        <v>0.33504282772309901</v>
      </c>
    </row>
    <row r="22" spans="1:8" ht="14.25" x14ac:dyDescent="0.2">
      <c r="A22" s="32">
        <v>21</v>
      </c>
      <c r="B22" s="33">
        <v>35</v>
      </c>
      <c r="C22" s="32">
        <v>40432.148999999998</v>
      </c>
      <c r="D22" s="32">
        <v>963341.81006902701</v>
      </c>
      <c r="E22" s="32">
        <v>951214.11404070805</v>
      </c>
      <c r="F22" s="32">
        <v>12127.6960283186</v>
      </c>
      <c r="G22" s="32">
        <v>951214.11404070805</v>
      </c>
      <c r="H22" s="32">
        <v>1.25891930585361E-2</v>
      </c>
    </row>
    <row r="23" spans="1:8" ht="14.25" x14ac:dyDescent="0.2">
      <c r="A23" s="32">
        <v>22</v>
      </c>
      <c r="B23" s="33">
        <v>36</v>
      </c>
      <c r="C23" s="32">
        <v>178799.21</v>
      </c>
      <c r="D23" s="32">
        <v>724485.35412743397</v>
      </c>
      <c r="E23" s="32">
        <v>643817.73596162396</v>
      </c>
      <c r="F23" s="32">
        <v>80667.618165809807</v>
      </c>
      <c r="G23" s="32">
        <v>643817.73596162396</v>
      </c>
      <c r="H23" s="32">
        <v>0.111344718987405</v>
      </c>
    </row>
    <row r="24" spans="1:8" ht="14.25" x14ac:dyDescent="0.2">
      <c r="A24" s="32">
        <v>23</v>
      </c>
      <c r="B24" s="33">
        <v>37</v>
      </c>
      <c r="C24" s="32">
        <v>129389.015</v>
      </c>
      <c r="D24" s="32">
        <v>1036467.43754071</v>
      </c>
      <c r="E24" s="32">
        <v>908070.15855206095</v>
      </c>
      <c r="F24" s="32">
        <v>128397.27898864599</v>
      </c>
      <c r="G24" s="32">
        <v>908070.15855206095</v>
      </c>
      <c r="H24" s="32">
        <v>0.123879703633819</v>
      </c>
    </row>
    <row r="25" spans="1:8" ht="14.25" x14ac:dyDescent="0.2">
      <c r="A25" s="32">
        <v>24</v>
      </c>
      <c r="B25" s="33">
        <v>38</v>
      </c>
      <c r="C25" s="32">
        <v>162137.86300000001</v>
      </c>
      <c r="D25" s="32">
        <v>874349.84356637194</v>
      </c>
      <c r="E25" s="32">
        <v>850408.79520973505</v>
      </c>
      <c r="F25" s="32">
        <v>23941.048356637199</v>
      </c>
      <c r="G25" s="32">
        <v>850408.79520973505</v>
      </c>
      <c r="H25" s="32">
        <v>2.7381543592418799E-2</v>
      </c>
    </row>
    <row r="26" spans="1:8" ht="14.25" x14ac:dyDescent="0.2">
      <c r="A26" s="32">
        <v>25</v>
      </c>
      <c r="B26" s="33">
        <v>39</v>
      </c>
      <c r="C26" s="32">
        <v>75148.95</v>
      </c>
      <c r="D26" s="32">
        <v>118519.154158747</v>
      </c>
      <c r="E26" s="32">
        <v>85414.407944089297</v>
      </c>
      <c r="F26" s="32">
        <v>33104.746214658102</v>
      </c>
      <c r="G26" s="32">
        <v>85414.407944089297</v>
      </c>
      <c r="H26" s="32">
        <v>0.27931979813420499</v>
      </c>
    </row>
    <row r="27" spans="1:8" ht="14.25" x14ac:dyDescent="0.2">
      <c r="A27" s="32">
        <v>26</v>
      </c>
      <c r="B27" s="33">
        <v>42</v>
      </c>
      <c r="C27" s="32">
        <v>10090.647999999999</v>
      </c>
      <c r="D27" s="32">
        <v>161093.821</v>
      </c>
      <c r="E27" s="32">
        <v>142685.70019999999</v>
      </c>
      <c r="F27" s="32">
        <v>18408.120800000001</v>
      </c>
      <c r="G27" s="32">
        <v>142685.70019999999</v>
      </c>
      <c r="H27" s="32">
        <v>0.11426956469050401</v>
      </c>
    </row>
    <row r="28" spans="1:8" ht="14.25" x14ac:dyDescent="0.2">
      <c r="A28" s="32">
        <v>27</v>
      </c>
      <c r="B28" s="33">
        <v>75</v>
      </c>
      <c r="C28" s="32">
        <v>404</v>
      </c>
      <c r="D28" s="32">
        <v>246602.991452991</v>
      </c>
      <c r="E28" s="32">
        <v>232988.12179487199</v>
      </c>
      <c r="F28" s="32">
        <v>13614.8696581197</v>
      </c>
      <c r="G28" s="32">
        <v>232988.12179487199</v>
      </c>
      <c r="H28" s="32">
        <v>5.5209669509280801E-2</v>
      </c>
    </row>
    <row r="29" spans="1:8" ht="14.25" x14ac:dyDescent="0.2">
      <c r="A29" s="32">
        <v>28</v>
      </c>
      <c r="B29" s="33">
        <v>76</v>
      </c>
      <c r="C29" s="32">
        <v>2043</v>
      </c>
      <c r="D29" s="32">
        <v>342831.37153418799</v>
      </c>
      <c r="E29" s="32">
        <v>319994.50131709402</v>
      </c>
      <c r="F29" s="32">
        <v>22836.870217094001</v>
      </c>
      <c r="G29" s="32">
        <v>319994.50131709402</v>
      </c>
      <c r="H29" s="32">
        <v>6.6612545155648503E-2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8461.8512215414903</v>
      </c>
      <c r="E30" s="32">
        <v>7260.1376597836797</v>
      </c>
      <c r="F30" s="32">
        <v>1201.7135617578101</v>
      </c>
      <c r="G30" s="32">
        <v>7260.1376597836797</v>
      </c>
      <c r="H30" s="32">
        <v>0.14201544440991701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2014-08-29T00:53:07Z</dcterms:modified>
</cp:coreProperties>
</file>