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<sst xmlns="http://schemas.openxmlformats.org/spreadsheetml/2006/main" count="116" uniqueCount="73">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</sst>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22953455.0451</v>
      </c>
      <c r="F3" s="25">
        <f>RA!I7</f>
        <v>2154245.0937000001</v>
      </c>
      <c r="G3" s="16">
        <f>E3-F3</f>
        <v>20799209.951400001</v>
      </c>
      <c r="H3" s="27">
        <f>RA!J7</f>
        <v>9.3852759397974808</v>
      </c>
      <c r="I3" s="20">
        <f>SUM(I4:I40)</f>
        <v>22953461.843436334</v>
      </c>
      <c r="J3" s="21">
        <f>SUM(J4:J40)</f>
        <v>20799209.9092227</v>
      </c>
      <c r="K3" s="22">
        <f>E3-I3</f>
        <v>-6.7983363345265388</v>
      </c>
      <c r="L3" s="22">
        <f>G3-J3</f>
        <v>4.2177300900220871E-2</v>
      </c>
    </row>
    <row r="4" spans="1:13" x14ac:dyDescent="0.15">
      <c r="A4" s="41">
        <f>RA!A8</f>
        <v>41881</v>
      </c>
      <c r="B4" s="12">
        <v>12</v>
      </c>
      <c r="C4" s="38" t="s">
        <v>6</v>
      </c>
      <c r="D4" s="38"/>
      <c r="E4" s="15">
        <f>VLOOKUP(C4,RA!B8:D39,3,0)</f>
        <v>1069977.8448000001</v>
      </c>
      <c r="F4" s="25">
        <f>VLOOKUP(C4,RA!B8:I43,8,0)</f>
        <v>205366.45480000001</v>
      </c>
      <c r="G4" s="16">
        <f t="shared" ref="G4:G40" si="0">E4-F4</f>
        <v>864611.39000000013</v>
      </c>
      <c r="H4" s="27">
        <f>RA!J8</f>
        <v>19.193524033984701</v>
      </c>
      <c r="I4" s="20">
        <f>VLOOKUP(B4,RMS!B:D,3,FALSE)</f>
        <v>1069979.12306068</v>
      </c>
      <c r="J4" s="21">
        <f>VLOOKUP(B4,RMS!B:E,4,FALSE)</f>
        <v>864611.394069231</v>
      </c>
      <c r="K4" s="22">
        <f t="shared" ref="K4:K40" si="1">E4-I4</f>
        <v>-1.2782606799155474</v>
      </c>
      <c r="L4" s="22">
        <f t="shared" ref="L4:L40" si="2">G4-J4</f>
        <v>-4.0692308684810996E-3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315986.34879999998</v>
      </c>
      <c r="F5" s="25">
        <f>VLOOKUP(C5,RA!B9:I44,8,0)</f>
        <v>54608.756099999999</v>
      </c>
      <c r="G5" s="16">
        <f t="shared" si="0"/>
        <v>261377.59269999998</v>
      </c>
      <c r="H5" s="27">
        <f>RA!J9</f>
        <v>17.2819985127155</v>
      </c>
      <c r="I5" s="20">
        <f>VLOOKUP(B5,RMS!B:D,3,FALSE)</f>
        <v>315986.65130283602</v>
      </c>
      <c r="J5" s="21">
        <f>VLOOKUP(B5,RMS!B:E,4,FALSE)</f>
        <v>261377.64455625101</v>
      </c>
      <c r="K5" s="22">
        <f t="shared" si="1"/>
        <v>-0.30250283604254946</v>
      </c>
      <c r="L5" s="22">
        <f t="shared" si="2"/>
        <v>-5.185625102603808E-2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216698.39859999999</v>
      </c>
      <c r="F6" s="25">
        <f>VLOOKUP(C6,RA!B10:I45,8,0)</f>
        <v>39504.082000000002</v>
      </c>
      <c r="G6" s="16">
        <f t="shared" si="0"/>
        <v>177194.31659999999</v>
      </c>
      <c r="H6" s="27">
        <f>RA!J10</f>
        <v>18.229983357154399</v>
      </c>
      <c r="I6" s="20">
        <f>VLOOKUP(B6,RMS!B:D,3,FALSE)</f>
        <v>216701.00827777799</v>
      </c>
      <c r="J6" s="21">
        <f>VLOOKUP(B6,RMS!B:E,4,FALSE)</f>
        <v>177194.31686410299</v>
      </c>
      <c r="K6" s="22">
        <f t="shared" si="1"/>
        <v>-2.6096777780039702</v>
      </c>
      <c r="L6" s="22">
        <f t="shared" si="2"/>
        <v>-2.6410300051793456E-4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79910.154800000004</v>
      </c>
      <c r="F7" s="25">
        <f>VLOOKUP(C7,RA!B11:I46,8,0)</f>
        <v>12706.7114</v>
      </c>
      <c r="G7" s="16">
        <f t="shared" si="0"/>
        <v>67203.443400000004</v>
      </c>
      <c r="H7" s="27">
        <f>RA!J11</f>
        <v>15.9012473843938</v>
      </c>
      <c r="I7" s="20">
        <f>VLOOKUP(B7,RMS!B:D,3,FALSE)</f>
        <v>79910.206143589705</v>
      </c>
      <c r="J7" s="21">
        <f>VLOOKUP(B7,RMS!B:E,4,FALSE)</f>
        <v>67203.4435632479</v>
      </c>
      <c r="K7" s="22">
        <f t="shared" si="1"/>
        <v>-5.1343589700991288E-2</v>
      </c>
      <c r="L7" s="22">
        <f t="shared" si="2"/>
        <v>-1.6324789612554014E-4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425433.62949999998</v>
      </c>
      <c r="F8" s="25">
        <f>VLOOKUP(C8,RA!B12:I47,8,0)</f>
        <v>-11652.893400000001</v>
      </c>
      <c r="G8" s="16">
        <f t="shared" si="0"/>
        <v>437086.52289999998</v>
      </c>
      <c r="H8" s="27">
        <f>RA!J12</f>
        <v>-2.7390625921357699</v>
      </c>
      <c r="I8" s="20">
        <f>VLOOKUP(B8,RMS!B:D,3,FALSE)</f>
        <v>425433.62660170899</v>
      </c>
      <c r="J8" s="21">
        <f>VLOOKUP(B8,RMS!B:E,4,FALSE)</f>
        <v>437086.52082051302</v>
      </c>
      <c r="K8" s="22">
        <f t="shared" si="1"/>
        <v>2.8982909861952066E-3</v>
      </c>
      <c r="L8" s="22">
        <f t="shared" si="2"/>
        <v>2.07948696333915E-3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461547.53539999999</v>
      </c>
      <c r="F9" s="25">
        <f>VLOOKUP(C9,RA!B13:I48,8,0)</f>
        <v>47760.973400000003</v>
      </c>
      <c r="G9" s="16">
        <f t="shared" si="0"/>
        <v>413786.56199999998</v>
      </c>
      <c r="H9" s="27">
        <f>RA!J13</f>
        <v>10.3480074611617</v>
      </c>
      <c r="I9" s="20">
        <f>VLOOKUP(B9,RMS!B:D,3,FALSE)</f>
        <v>461547.82735384599</v>
      </c>
      <c r="J9" s="21">
        <f>VLOOKUP(B9,RMS!B:E,4,FALSE)</f>
        <v>413786.56128717901</v>
      </c>
      <c r="K9" s="22">
        <f t="shared" si="1"/>
        <v>-0.29195384599734098</v>
      </c>
      <c r="L9" s="22">
        <f t="shared" si="2"/>
        <v>7.1282096905633807E-4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144110.96650000001</v>
      </c>
      <c r="F10" s="25">
        <f>VLOOKUP(C10,RA!B14:I49,8,0)</f>
        <v>14297.2251</v>
      </c>
      <c r="G10" s="16">
        <f t="shared" si="0"/>
        <v>129813.74140000001</v>
      </c>
      <c r="H10" s="27">
        <f>RA!J14</f>
        <v>9.9209834249498297</v>
      </c>
      <c r="I10" s="20">
        <f>VLOOKUP(B10,RMS!B:D,3,FALSE)</f>
        <v>144110.960511966</v>
      </c>
      <c r="J10" s="21">
        <f>VLOOKUP(B10,RMS!B:E,4,FALSE)</f>
        <v>129813.739408547</v>
      </c>
      <c r="K10" s="22">
        <f t="shared" si="1"/>
        <v>5.9880340122617781E-3</v>
      </c>
      <c r="L10" s="22">
        <f t="shared" si="2"/>
        <v>1.9914530130336061E-3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161972.86290000001</v>
      </c>
      <c r="F11" s="25">
        <f>VLOOKUP(C11,RA!B15:I50,8,0)</f>
        <v>9443.2713999999996</v>
      </c>
      <c r="G11" s="16">
        <f t="shared" si="0"/>
        <v>152529.59150000001</v>
      </c>
      <c r="H11" s="27">
        <f>RA!J15</f>
        <v>5.8301565033336198</v>
      </c>
      <c r="I11" s="20">
        <f>VLOOKUP(B11,RMS!B:D,3,FALSE)</f>
        <v>161972.91414017099</v>
      </c>
      <c r="J11" s="21">
        <f>VLOOKUP(B11,RMS!B:E,4,FALSE)</f>
        <v>152529.59229230799</v>
      </c>
      <c r="K11" s="22">
        <f t="shared" si="1"/>
        <v>-5.1240170985693112E-2</v>
      </c>
      <c r="L11" s="22">
        <f t="shared" si="2"/>
        <v>-7.923079829197377E-4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1308697.7257999999</v>
      </c>
      <c r="F12" s="25">
        <f>VLOOKUP(C12,RA!B16:I51,8,0)</f>
        <v>54077.711799999997</v>
      </c>
      <c r="G12" s="16">
        <f t="shared" si="0"/>
        <v>1254620.014</v>
      </c>
      <c r="H12" s="27">
        <f>RA!J16</f>
        <v>4.1321774107112903</v>
      </c>
      <c r="I12" s="20">
        <f>VLOOKUP(B12,RMS!B:D,3,FALSE)</f>
        <v>1308697.3108000001</v>
      </c>
      <c r="J12" s="21">
        <f>VLOOKUP(B12,RMS!B:E,4,FALSE)</f>
        <v>1254620.014</v>
      </c>
      <c r="K12" s="22">
        <f t="shared" si="1"/>
        <v>0.41499999980442226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1041651.5577</v>
      </c>
      <c r="F13" s="25">
        <f>VLOOKUP(C13,RA!B17:I52,8,0)</f>
        <v>49252.195200000002</v>
      </c>
      <c r="G13" s="16">
        <f t="shared" si="0"/>
        <v>992399.36250000005</v>
      </c>
      <c r="H13" s="27">
        <f>RA!J17</f>
        <v>4.7282793210380696</v>
      </c>
      <c r="I13" s="20">
        <f>VLOOKUP(B13,RMS!B:D,3,FALSE)</f>
        <v>1041651.60381197</v>
      </c>
      <c r="J13" s="21">
        <f>VLOOKUP(B13,RMS!B:E,4,FALSE)</f>
        <v>992399.36253504304</v>
      </c>
      <c r="K13" s="22">
        <f t="shared" si="1"/>
        <v>-4.6111969975754619E-2</v>
      </c>
      <c r="L13" s="22">
        <f t="shared" si="2"/>
        <v>-3.5042990930378437E-5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1985029.0159</v>
      </c>
      <c r="F14" s="25">
        <f>VLOOKUP(C14,RA!B18:I53,8,0)</f>
        <v>335413.21240000002</v>
      </c>
      <c r="G14" s="16">
        <f t="shared" si="0"/>
        <v>1649615.8034999999</v>
      </c>
      <c r="H14" s="27">
        <f>RA!J18</f>
        <v>16.8971440575102</v>
      </c>
      <c r="I14" s="20">
        <f>VLOOKUP(B14,RMS!B:D,3,FALSE)</f>
        <v>1985029.2762982899</v>
      </c>
      <c r="J14" s="21">
        <f>VLOOKUP(B14,RMS!B:E,4,FALSE)</f>
        <v>1649615.7915880301</v>
      </c>
      <c r="K14" s="22">
        <f t="shared" si="1"/>
        <v>-0.26039828988723457</v>
      </c>
      <c r="L14" s="22">
        <f t="shared" si="2"/>
        <v>1.1911969864740968E-2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1087724.2413999999</v>
      </c>
      <c r="F15" s="25">
        <f>VLOOKUP(C15,RA!B19:I54,8,0)</f>
        <v>-27367.779699999999</v>
      </c>
      <c r="G15" s="16">
        <f t="shared" si="0"/>
        <v>1115092.0211</v>
      </c>
      <c r="H15" s="27">
        <f>RA!J19</f>
        <v>-2.5160586349326199</v>
      </c>
      <c r="I15" s="20">
        <f>VLOOKUP(B15,RMS!B:D,3,FALSE)</f>
        <v>1087724.26554017</v>
      </c>
      <c r="J15" s="21">
        <f>VLOOKUP(B15,RMS!B:E,4,FALSE)</f>
        <v>1115092.0221307699</v>
      </c>
      <c r="K15" s="22">
        <f t="shared" si="1"/>
        <v>-2.4140170076861978E-2</v>
      </c>
      <c r="L15" s="22">
        <f t="shared" si="2"/>
        <v>-1.0307698976248503E-3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1208303.6625000001</v>
      </c>
      <c r="F16" s="25">
        <f>VLOOKUP(C16,RA!B20:I55,8,0)</f>
        <v>85415.382299999997</v>
      </c>
      <c r="G16" s="16">
        <f t="shared" si="0"/>
        <v>1122888.2802000002</v>
      </c>
      <c r="H16" s="27">
        <f>RA!J20</f>
        <v>7.0690328061469403</v>
      </c>
      <c r="I16" s="20">
        <f>VLOOKUP(B16,RMS!B:D,3,FALSE)</f>
        <v>1208303.5686999999</v>
      </c>
      <c r="J16" s="21">
        <f>VLOOKUP(B16,RMS!B:E,4,FALSE)</f>
        <v>1122888.2801999999</v>
      </c>
      <c r="K16" s="22">
        <f t="shared" si="1"/>
        <v>9.3800000147894025E-2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400472.60090000002</v>
      </c>
      <c r="F17" s="25">
        <f>VLOOKUP(C17,RA!B21:I56,8,0)</f>
        <v>44384.330600000001</v>
      </c>
      <c r="G17" s="16">
        <f t="shared" si="0"/>
        <v>356088.27030000003</v>
      </c>
      <c r="H17" s="27">
        <f>RA!J21</f>
        <v>11.0829880746531</v>
      </c>
      <c r="I17" s="20">
        <f>VLOOKUP(B17,RMS!B:D,3,FALSE)</f>
        <v>400472.38411107298</v>
      </c>
      <c r="J17" s="21">
        <f>VLOOKUP(B17,RMS!B:E,4,FALSE)</f>
        <v>356088.27020830498</v>
      </c>
      <c r="K17" s="22">
        <f t="shared" si="1"/>
        <v>0.21678892703494057</v>
      </c>
      <c r="L17" s="22">
        <f t="shared" si="2"/>
        <v>9.1695052105933428E-5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1540802.1394</v>
      </c>
      <c r="F18" s="25">
        <f>VLOOKUP(C18,RA!B22:I57,8,0)</f>
        <v>174304.05119999999</v>
      </c>
      <c r="G18" s="16">
        <f t="shared" si="0"/>
        <v>1366498.0882000001</v>
      </c>
      <c r="H18" s="27">
        <f>RA!J22</f>
        <v>11.3125525168258</v>
      </c>
      <c r="I18" s="20">
        <f>VLOOKUP(B18,RMS!B:D,3,FALSE)</f>
        <v>1540802.8413666701</v>
      </c>
      <c r="J18" s="21">
        <f>VLOOKUP(B18,RMS!B:E,4,FALSE)</f>
        <v>1366498.0899</v>
      </c>
      <c r="K18" s="22">
        <f t="shared" si="1"/>
        <v>-0.70196667010895908</v>
      </c>
      <c r="L18" s="22">
        <f t="shared" si="2"/>
        <v>-1.6999999061226845E-3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4027504.0019999999</v>
      </c>
      <c r="F19" s="25">
        <f>VLOOKUP(C19,RA!B23:I58,8,0)</f>
        <v>383491.28159999999</v>
      </c>
      <c r="G19" s="16">
        <f t="shared" si="0"/>
        <v>3644012.7204</v>
      </c>
      <c r="H19" s="27">
        <f>RA!J23</f>
        <v>9.5218100692032497</v>
      </c>
      <c r="I19" s="20">
        <f>VLOOKUP(B19,RMS!B:D,3,FALSE)</f>
        <v>4027506.1855196599</v>
      </c>
      <c r="J19" s="21">
        <f>VLOOKUP(B19,RMS!B:E,4,FALSE)</f>
        <v>3644012.7912076898</v>
      </c>
      <c r="K19" s="22">
        <f t="shared" si="1"/>
        <v>-2.1835196600295603</v>
      </c>
      <c r="L19" s="22">
        <f t="shared" si="2"/>
        <v>-7.0807689800858498E-2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299855.00959999999</v>
      </c>
      <c r="F20" s="25">
        <f>VLOOKUP(C20,RA!B24:I59,8,0)</f>
        <v>57370.870300000002</v>
      </c>
      <c r="G20" s="16">
        <f t="shared" si="0"/>
        <v>242484.13929999998</v>
      </c>
      <c r="H20" s="27">
        <f>RA!J24</f>
        <v>19.1328703750961</v>
      </c>
      <c r="I20" s="20">
        <f>VLOOKUP(B20,RMS!B:D,3,FALSE)</f>
        <v>299855.00826109201</v>
      </c>
      <c r="J20" s="21">
        <f>VLOOKUP(B20,RMS!B:E,4,FALSE)</f>
        <v>242484.11487225999</v>
      </c>
      <c r="K20" s="22">
        <f t="shared" si="1"/>
        <v>1.3389079831540585E-3</v>
      </c>
      <c r="L20" s="22">
        <f t="shared" si="2"/>
        <v>2.4427739990642294E-2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322036.96340000001</v>
      </c>
      <c r="F21" s="25">
        <f>VLOOKUP(C21,RA!B25:I60,8,0)</f>
        <v>24966.776900000001</v>
      </c>
      <c r="G21" s="16">
        <f t="shared" si="0"/>
        <v>297070.18650000001</v>
      </c>
      <c r="H21" s="27">
        <f>RA!J25</f>
        <v>7.75276745762533</v>
      </c>
      <c r="I21" s="20">
        <f>VLOOKUP(B21,RMS!B:D,3,FALSE)</f>
        <v>322036.97002160997</v>
      </c>
      <c r="J21" s="21">
        <f>VLOOKUP(B21,RMS!B:E,4,FALSE)</f>
        <v>297070.195747833</v>
      </c>
      <c r="K21" s="22">
        <f t="shared" si="1"/>
        <v>-6.6216099658049643E-3</v>
      </c>
      <c r="L21" s="22">
        <f t="shared" si="2"/>
        <v>-9.2478329897858202E-3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626016.65700000001</v>
      </c>
      <c r="F22" s="25">
        <f>VLOOKUP(C22,RA!B26:I61,8,0)</f>
        <v>114718.91899999999</v>
      </c>
      <c r="G22" s="16">
        <f t="shared" si="0"/>
        <v>511297.73800000001</v>
      </c>
      <c r="H22" s="27">
        <f>RA!J26</f>
        <v>18.325218301659302</v>
      </c>
      <c r="I22" s="20">
        <f>VLOOKUP(B22,RMS!B:D,3,FALSE)</f>
        <v>626016.67017876904</v>
      </c>
      <c r="J22" s="21">
        <f>VLOOKUP(B22,RMS!B:E,4,FALSE)</f>
        <v>511297.73121611902</v>
      </c>
      <c r="K22" s="22">
        <f t="shared" si="1"/>
        <v>-1.3178769033402205E-2</v>
      </c>
      <c r="L22" s="22">
        <f t="shared" si="2"/>
        <v>6.7838809918612242E-3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344764.71049999999</v>
      </c>
      <c r="F23" s="25">
        <f>VLOOKUP(C23,RA!B27:I62,8,0)</f>
        <v>113622.796</v>
      </c>
      <c r="G23" s="16">
        <f t="shared" si="0"/>
        <v>231141.91449999998</v>
      </c>
      <c r="H23" s="27">
        <f>RA!J27</f>
        <v>32.956620135285</v>
      </c>
      <c r="I23" s="20">
        <f>VLOOKUP(B23,RMS!B:D,3,FALSE)</f>
        <v>344764.64792437002</v>
      </c>
      <c r="J23" s="21">
        <f>VLOOKUP(B23,RMS!B:E,4,FALSE)</f>
        <v>231141.92493594601</v>
      </c>
      <c r="K23" s="22">
        <f t="shared" si="1"/>
        <v>6.257562997052446E-2</v>
      </c>
      <c r="L23" s="22">
        <f t="shared" si="2"/>
        <v>-1.0435946023790166E-2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1205669.0486000001</v>
      </c>
      <c r="F24" s="25">
        <f>VLOOKUP(C24,RA!B28:I63,8,0)</f>
        <v>15715.4328</v>
      </c>
      <c r="G24" s="16">
        <f t="shared" si="0"/>
        <v>1189953.6158</v>
      </c>
      <c r="H24" s="27">
        <f>RA!J28</f>
        <v>1.30346157747422</v>
      </c>
      <c r="I24" s="20">
        <f>VLOOKUP(B24,RMS!B:D,3,FALSE)</f>
        <v>1205669.04832389</v>
      </c>
      <c r="J24" s="21">
        <f>VLOOKUP(B24,RMS!B:E,4,FALSE)</f>
        <v>1189953.6041371699</v>
      </c>
      <c r="K24" s="22">
        <f t="shared" si="1"/>
        <v>2.7611013501882553E-4</v>
      </c>
      <c r="L24" s="22">
        <f t="shared" si="2"/>
        <v>1.1662830132991076E-2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800110.67350000003</v>
      </c>
      <c r="F25" s="25">
        <f>VLOOKUP(C25,RA!B29:I64,8,0)</f>
        <v>83155.667700000005</v>
      </c>
      <c r="G25" s="16">
        <f t="shared" si="0"/>
        <v>716955.00580000004</v>
      </c>
      <c r="H25" s="27">
        <f>RA!J29</f>
        <v>10.393020672533201</v>
      </c>
      <c r="I25" s="20">
        <f>VLOOKUP(B25,RMS!B:D,3,FALSE)</f>
        <v>800110.67094513297</v>
      </c>
      <c r="J25" s="21">
        <f>VLOOKUP(B25,RMS!B:E,4,FALSE)</f>
        <v>716954.909597739</v>
      </c>
      <c r="K25" s="22">
        <f t="shared" si="1"/>
        <v>2.554867067374289E-3</v>
      </c>
      <c r="L25" s="22">
        <f t="shared" si="2"/>
        <v>9.6202261047437787E-2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1225828.7448</v>
      </c>
      <c r="F26" s="25">
        <f>VLOOKUP(C26,RA!B30:I65,8,0)</f>
        <v>113861.4161</v>
      </c>
      <c r="G26" s="16">
        <f t="shared" si="0"/>
        <v>1111967.3287</v>
      </c>
      <c r="H26" s="27">
        <f>RA!J30</f>
        <v>9.2885255451059798</v>
      </c>
      <c r="I26" s="20">
        <f>VLOOKUP(B26,RMS!B:D,3,FALSE)</f>
        <v>1225828.7053495599</v>
      </c>
      <c r="J26" s="21">
        <f>VLOOKUP(B26,RMS!B:E,4,FALSE)</f>
        <v>1111967.33920833</v>
      </c>
      <c r="K26" s="22">
        <f t="shared" si="1"/>
        <v>3.9450440090149641E-2</v>
      </c>
      <c r="L26" s="22">
        <f t="shared" si="2"/>
        <v>-1.0508330073207617E-2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1114039.1942</v>
      </c>
      <c r="F27" s="25">
        <f>VLOOKUP(C27,RA!B31:I66,8,0)</f>
        <v>27783.229299999999</v>
      </c>
      <c r="G27" s="16">
        <f t="shared" si="0"/>
        <v>1086255.9649</v>
      </c>
      <c r="H27" s="27">
        <f>RA!J31</f>
        <v>2.4939184765354101</v>
      </c>
      <c r="I27" s="20">
        <f>VLOOKUP(B27,RMS!B:D,3,FALSE)</f>
        <v>1114039.0818531001</v>
      </c>
      <c r="J27" s="21">
        <f>VLOOKUP(B27,RMS!B:E,4,FALSE)</f>
        <v>1086255.9219477901</v>
      </c>
      <c r="K27" s="22">
        <f t="shared" si="1"/>
        <v>0.11234689992852509</v>
      </c>
      <c r="L27" s="22">
        <f t="shared" si="2"/>
        <v>4.2952209943905473E-2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132094.27669999999</v>
      </c>
      <c r="F28" s="25">
        <f>VLOOKUP(C28,RA!B32:I67,8,0)</f>
        <v>35866.804300000003</v>
      </c>
      <c r="G28" s="16">
        <f t="shared" si="0"/>
        <v>96227.472399999984</v>
      </c>
      <c r="H28" s="27">
        <f>RA!J32</f>
        <v>27.1524287017047</v>
      </c>
      <c r="I28" s="20">
        <f>VLOOKUP(B28,RMS!B:D,3,FALSE)</f>
        <v>132094.21874181999</v>
      </c>
      <c r="J28" s="21">
        <f>VLOOKUP(B28,RMS!B:E,4,FALSE)</f>
        <v>96227.466564195303</v>
      </c>
      <c r="K28" s="22">
        <f t="shared" si="1"/>
        <v>5.7958179997513071E-2</v>
      </c>
      <c r="L28" s="22">
        <f t="shared" si="2"/>
        <v>5.8358046808280051E-3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178304.7548</v>
      </c>
      <c r="F31" s="25">
        <f>VLOOKUP(C31,RA!B35:I70,8,0)</f>
        <v>21447.747200000002</v>
      </c>
      <c r="G31" s="16">
        <f t="shared" si="0"/>
        <v>156857.00759999998</v>
      </c>
      <c r="H31" s="27">
        <f>RA!J35</f>
        <v>12.0287017718946</v>
      </c>
      <c r="I31" s="20">
        <f>VLOOKUP(B31,RMS!B:D,3,FALSE)</f>
        <v>178304.7537</v>
      </c>
      <c r="J31" s="21">
        <f>VLOOKUP(B31,RMS!B:E,4,FALSE)</f>
        <v>156857.02420000001</v>
      </c>
      <c r="K31" s="22">
        <f t="shared" si="1"/>
        <v>1.0999999940395355E-3</v>
      </c>
      <c r="L31" s="22">
        <f t="shared" si="2"/>
        <v>-1.66000000317581E-2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415734.18859999999</v>
      </c>
      <c r="F35" s="25">
        <f>VLOOKUP(C35,RA!B8:I74,8,0)</f>
        <v>23947.081699999999</v>
      </c>
      <c r="G35" s="16">
        <f t="shared" si="0"/>
        <v>391787.10690000001</v>
      </c>
      <c r="H35" s="27">
        <f>RA!J39</f>
        <v>5.7601906113718204</v>
      </c>
      <c r="I35" s="20">
        <f>VLOOKUP(B35,RMS!B:D,3,FALSE)</f>
        <v>415734.18810085498</v>
      </c>
      <c r="J35" s="21">
        <f>VLOOKUP(B35,RMS!B:E,4,FALSE)</f>
        <v>391787.10615384602</v>
      </c>
      <c r="K35" s="22">
        <f t="shared" si="1"/>
        <v>4.9914501141756773E-4</v>
      </c>
      <c r="L35" s="22">
        <f t="shared" si="2"/>
        <v>7.4615399353206158E-4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657308.9057</v>
      </c>
      <c r="F36" s="25">
        <f>VLOOKUP(C36,RA!B8:I75,8,0)</f>
        <v>37207.693800000001</v>
      </c>
      <c r="G36" s="16">
        <f t="shared" si="0"/>
        <v>620101.21189999999</v>
      </c>
      <c r="H36" s="27">
        <f>RA!J40</f>
        <v>5.6606100232851304</v>
      </c>
      <c r="I36" s="20">
        <f>VLOOKUP(B36,RMS!B:D,3,FALSE)</f>
        <v>657308.895726496</v>
      </c>
      <c r="J36" s="21">
        <f>VLOOKUP(B36,RMS!B:E,4,FALSE)</f>
        <v>620101.19754871796</v>
      </c>
      <c r="K36" s="22">
        <f t="shared" si="1"/>
        <v>9.9735039984807372E-3</v>
      </c>
      <c r="L36" s="22">
        <f t="shared" si="2"/>
        <v>1.4351282035931945E-2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155869.23079999999</v>
      </c>
      <c r="F40" s="25">
        <f>VLOOKUP(C40,RA!B8:I78,8,0)</f>
        <v>13575.6924</v>
      </c>
      <c r="G40" s="16">
        <f t="shared" si="0"/>
        <v>142293.53839999999</v>
      </c>
      <c r="H40" s="27">
        <f>RA!J43</f>
        <v>0</v>
      </c>
      <c r="I40" s="20">
        <f>VLOOKUP(B40,RMS!B:D,3,FALSE)</f>
        <v>155869.23076923101</v>
      </c>
      <c r="J40" s="21">
        <f>VLOOKUP(B40,RMS!B:E,4,FALSE)</f>
        <v>142293.538461538</v>
      </c>
      <c r="K40" s="22">
        <f t="shared" si="1"/>
        <v>3.0768977012485266E-5</v>
      </c>
      <c r="L40" s="22">
        <f t="shared" si="2"/>
        <v>-6.1538012232631445E-5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22953455.0451</v>
      </c>
      <c r="E7" s="65">
        <v>29779502</v>
      </c>
      <c r="F7" s="66">
        <v>77.078035237459602</v>
      </c>
      <c r="G7" s="65">
        <v>22652759.131000001</v>
      </c>
      <c r="H7" s="66">
        <v>1.32741407949946</v>
      </c>
      <c r="I7" s="65">
        <v>2154245.0937000001</v>
      </c>
      <c r="J7" s="66">
        <v>9.3852759397974808</v>
      </c>
      <c r="K7" s="65">
        <v>1685286.6354</v>
      </c>
      <c r="L7" s="66">
        <v>7.4396528283996401</v>
      </c>
      <c r="M7" s="66">
        <v>0.27826628921714203</v>
      </c>
      <c r="N7" s="65">
        <v>530805251.37440002</v>
      </c>
      <c r="O7" s="65">
        <v>4746324415.9504004</v>
      </c>
      <c r="P7" s="65">
        <v>1216586</v>
      </c>
      <c r="Q7" s="65">
        <v>1052999</v>
      </c>
      <c r="R7" s="66">
        <v>15.535342388739201</v>
      </c>
      <c r="S7" s="65">
        <v>18.867104376591499</v>
      </c>
      <c r="T7" s="65">
        <v>17.612689341300399</v>
      </c>
      <c r="U7" s="67">
        <v>6.6486886925132902</v>
      </c>
      <c r="V7" s="55"/>
      <c r="W7" s="55"/>
    </row>
    <row r="8" spans="1:23" ht="14.25" thickBot="1" x14ac:dyDescent="0.2">
      <c r="A8" s="50">
        <v>41881</v>
      </c>
      <c r="B8" s="53" t="s">
        <v>6</v>
      </c>
      <c r="C8" s="54"/>
      <c r="D8" s="68">
        <v>1069977.8448000001</v>
      </c>
      <c r="E8" s="68">
        <v>1179013</v>
      </c>
      <c r="F8" s="69">
        <v>90.751997204441395</v>
      </c>
      <c r="G8" s="68">
        <v>866969.07140000002</v>
      </c>
      <c r="H8" s="69">
        <v>23.4159187561532</v>
      </c>
      <c r="I8" s="68">
        <v>205366.45480000001</v>
      </c>
      <c r="J8" s="69">
        <v>19.193524033984701</v>
      </c>
      <c r="K8" s="68">
        <v>135509.1153</v>
      </c>
      <c r="L8" s="69">
        <v>15.630213322509499</v>
      </c>
      <c r="M8" s="69">
        <v>0.51551764134349698</v>
      </c>
      <c r="N8" s="68">
        <v>19292940.7388</v>
      </c>
      <c r="O8" s="68">
        <v>179868058.2825</v>
      </c>
      <c r="P8" s="68">
        <v>42796</v>
      </c>
      <c r="Q8" s="68">
        <v>31506</v>
      </c>
      <c r="R8" s="69">
        <v>35.834444232844497</v>
      </c>
      <c r="S8" s="68">
        <v>25.001818973735901</v>
      </c>
      <c r="T8" s="68">
        <v>23.277216945978498</v>
      </c>
      <c r="U8" s="70">
        <v>6.8979062266189404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315986.34879999998</v>
      </c>
      <c r="E9" s="68">
        <v>435984</v>
      </c>
      <c r="F9" s="69">
        <v>72.476592902491802</v>
      </c>
      <c r="G9" s="68">
        <v>292406.93209999998</v>
      </c>
      <c r="H9" s="69">
        <v>8.0639048228637904</v>
      </c>
      <c r="I9" s="68">
        <v>54608.756099999999</v>
      </c>
      <c r="J9" s="69">
        <v>17.2819985127155</v>
      </c>
      <c r="K9" s="68">
        <v>51529.925900000002</v>
      </c>
      <c r="L9" s="69">
        <v>17.622675881834901</v>
      </c>
      <c r="M9" s="69">
        <v>5.9748391759282003E-2</v>
      </c>
      <c r="N9" s="68">
        <v>4555629.4254999999</v>
      </c>
      <c r="O9" s="68">
        <v>31690460.889400002</v>
      </c>
      <c r="P9" s="68">
        <v>15738</v>
      </c>
      <c r="Q9" s="68">
        <v>12281</v>
      </c>
      <c r="R9" s="69">
        <v>28.149173520071599</v>
      </c>
      <c r="S9" s="68">
        <v>20.077922785614401</v>
      </c>
      <c r="T9" s="68">
        <v>20.839673251363902</v>
      </c>
      <c r="U9" s="70">
        <v>-3.7939704912863101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216698.39859999999</v>
      </c>
      <c r="E10" s="68">
        <v>260882</v>
      </c>
      <c r="F10" s="69">
        <v>83.063760090768994</v>
      </c>
      <c r="G10" s="68">
        <v>197080.72469999999</v>
      </c>
      <c r="H10" s="69">
        <v>9.9541311966770998</v>
      </c>
      <c r="I10" s="68">
        <v>39504.082000000002</v>
      </c>
      <c r="J10" s="69">
        <v>18.229983357154399</v>
      </c>
      <c r="K10" s="68">
        <v>33564.192300000002</v>
      </c>
      <c r="L10" s="69">
        <v>17.0306824023973</v>
      </c>
      <c r="M10" s="69">
        <v>0.176971030522906</v>
      </c>
      <c r="N10" s="68">
        <v>5008523.7944</v>
      </c>
      <c r="O10" s="68">
        <v>46276684.7861</v>
      </c>
      <c r="P10" s="68">
        <v>115513</v>
      </c>
      <c r="Q10" s="68">
        <v>98638</v>
      </c>
      <c r="R10" s="69">
        <v>17.108011111336399</v>
      </c>
      <c r="S10" s="68">
        <v>1.8759654636274701</v>
      </c>
      <c r="T10" s="68">
        <v>1.7765503234047699</v>
      </c>
      <c r="U10" s="70">
        <v>5.29941207075652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79910.154800000004</v>
      </c>
      <c r="E11" s="68">
        <v>88884</v>
      </c>
      <c r="F11" s="69">
        <v>89.903868862787505</v>
      </c>
      <c r="G11" s="68">
        <v>68952.924299999999</v>
      </c>
      <c r="H11" s="69">
        <v>15.8908858634151</v>
      </c>
      <c r="I11" s="68">
        <v>12706.7114</v>
      </c>
      <c r="J11" s="69">
        <v>15.9012473843938</v>
      </c>
      <c r="K11" s="68">
        <v>11799.7093</v>
      </c>
      <c r="L11" s="69">
        <v>17.112703224393901</v>
      </c>
      <c r="M11" s="69">
        <v>7.6866478397057E-2</v>
      </c>
      <c r="N11" s="68">
        <v>1590492.9933</v>
      </c>
      <c r="O11" s="68">
        <v>18687599.679499999</v>
      </c>
      <c r="P11" s="68">
        <v>3857</v>
      </c>
      <c r="Q11" s="68">
        <v>2870</v>
      </c>
      <c r="R11" s="69">
        <v>34.390243902439003</v>
      </c>
      <c r="S11" s="68">
        <v>20.718214882032701</v>
      </c>
      <c r="T11" s="68">
        <v>19.487637003484299</v>
      </c>
      <c r="U11" s="70">
        <v>5.9395941472521896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425433.62949999998</v>
      </c>
      <c r="E12" s="68">
        <v>316699</v>
      </c>
      <c r="F12" s="69">
        <v>134.33374576490601</v>
      </c>
      <c r="G12" s="68">
        <v>292551.14150000003</v>
      </c>
      <c r="H12" s="69">
        <v>45.421968726107401</v>
      </c>
      <c r="I12" s="68">
        <v>-11652.893400000001</v>
      </c>
      <c r="J12" s="69">
        <v>-2.7390625921357699</v>
      </c>
      <c r="K12" s="68">
        <v>5102.8261000000002</v>
      </c>
      <c r="L12" s="69">
        <v>1.7442509620151301</v>
      </c>
      <c r="M12" s="69">
        <v>-3.28361562233132</v>
      </c>
      <c r="N12" s="68">
        <v>5332482.1254000003</v>
      </c>
      <c r="O12" s="68">
        <v>56084420.002400003</v>
      </c>
      <c r="P12" s="68">
        <v>4353</v>
      </c>
      <c r="Q12" s="68">
        <v>2185</v>
      </c>
      <c r="R12" s="69">
        <v>99.221967963386703</v>
      </c>
      <c r="S12" s="68">
        <v>97.733432000918896</v>
      </c>
      <c r="T12" s="68">
        <v>84.3321767963387</v>
      </c>
      <c r="U12" s="70">
        <v>13.712048098806401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461547.53539999999</v>
      </c>
      <c r="E13" s="68">
        <v>520960</v>
      </c>
      <c r="F13" s="69">
        <v>88.595580351658498</v>
      </c>
      <c r="G13" s="68">
        <v>443780.06180000002</v>
      </c>
      <c r="H13" s="69">
        <v>4.0036664846847501</v>
      </c>
      <c r="I13" s="68">
        <v>47760.973400000003</v>
      </c>
      <c r="J13" s="69">
        <v>10.3480074611617</v>
      </c>
      <c r="K13" s="68">
        <v>77951.402499999997</v>
      </c>
      <c r="L13" s="69">
        <v>17.565323278342898</v>
      </c>
      <c r="M13" s="69">
        <v>-0.38729808742055699</v>
      </c>
      <c r="N13" s="68">
        <v>8998694.5811999999</v>
      </c>
      <c r="O13" s="68">
        <v>89655829.963499993</v>
      </c>
      <c r="P13" s="68">
        <v>22283</v>
      </c>
      <c r="Q13" s="68">
        <v>17269</v>
      </c>
      <c r="R13" s="69">
        <v>29.034686432335398</v>
      </c>
      <c r="S13" s="68">
        <v>20.712989067899301</v>
      </c>
      <c r="T13" s="68">
        <v>21.177593786553899</v>
      </c>
      <c r="U13" s="70">
        <v>-2.2430597396234102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144110.96650000001</v>
      </c>
      <c r="E14" s="68">
        <v>182641</v>
      </c>
      <c r="F14" s="69">
        <v>78.903951741394295</v>
      </c>
      <c r="G14" s="68">
        <v>190740.0906</v>
      </c>
      <c r="H14" s="69">
        <v>-24.446420232538198</v>
      </c>
      <c r="I14" s="68">
        <v>14297.2251</v>
      </c>
      <c r="J14" s="69">
        <v>9.9209834249498297</v>
      </c>
      <c r="K14" s="68">
        <v>23195.702700000002</v>
      </c>
      <c r="L14" s="69">
        <v>12.1608952931891</v>
      </c>
      <c r="M14" s="69">
        <v>-0.38362612743782099</v>
      </c>
      <c r="N14" s="68">
        <v>4520172.5648999996</v>
      </c>
      <c r="O14" s="68">
        <v>42877957.584899999</v>
      </c>
      <c r="P14" s="68">
        <v>2952</v>
      </c>
      <c r="Q14" s="68">
        <v>2661</v>
      </c>
      <c r="R14" s="69">
        <v>10.9357384441939</v>
      </c>
      <c r="S14" s="68">
        <v>48.818078082655802</v>
      </c>
      <c r="T14" s="68">
        <v>49.259932055618201</v>
      </c>
      <c r="U14" s="70">
        <v>-0.90510317144038899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161972.86290000001</v>
      </c>
      <c r="E15" s="68">
        <v>133159</v>
      </c>
      <c r="F15" s="69">
        <v>121.638689761864</v>
      </c>
      <c r="G15" s="68">
        <v>179592.60750000001</v>
      </c>
      <c r="H15" s="69">
        <v>-9.8109520460077899</v>
      </c>
      <c r="I15" s="68">
        <v>9443.2713999999996</v>
      </c>
      <c r="J15" s="69">
        <v>5.8301565033336198</v>
      </c>
      <c r="K15" s="68">
        <v>17315.1567</v>
      </c>
      <c r="L15" s="69">
        <v>9.6413526932059295</v>
      </c>
      <c r="M15" s="69">
        <v>-0.45462397114777497</v>
      </c>
      <c r="N15" s="68">
        <v>3528733.4792999998</v>
      </c>
      <c r="O15" s="68">
        <v>33533216.2225</v>
      </c>
      <c r="P15" s="68">
        <v>5795</v>
      </c>
      <c r="Q15" s="68">
        <v>4666</v>
      </c>
      <c r="R15" s="69">
        <v>24.196313759108399</v>
      </c>
      <c r="S15" s="68">
        <v>27.950450888697201</v>
      </c>
      <c r="T15" s="68">
        <v>30.331909001285901</v>
      </c>
      <c r="U15" s="70">
        <v>-8.5202851362651106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1308697.7257999999</v>
      </c>
      <c r="E16" s="68">
        <v>1651596</v>
      </c>
      <c r="F16" s="69">
        <v>79.238368571975201</v>
      </c>
      <c r="G16" s="68">
        <v>1194728.3082999999</v>
      </c>
      <c r="H16" s="69">
        <v>9.5393585895833493</v>
      </c>
      <c r="I16" s="68">
        <v>54077.711799999997</v>
      </c>
      <c r="J16" s="69">
        <v>4.1321774107112903</v>
      </c>
      <c r="K16" s="68">
        <v>16678.940399999999</v>
      </c>
      <c r="L16" s="69">
        <v>1.39604463074394</v>
      </c>
      <c r="M16" s="69">
        <v>2.2422750188615099</v>
      </c>
      <c r="N16" s="68">
        <v>28280826.353300001</v>
      </c>
      <c r="O16" s="68">
        <v>246358279.40110001</v>
      </c>
      <c r="P16" s="68">
        <v>74452</v>
      </c>
      <c r="Q16" s="68">
        <v>59269</v>
      </c>
      <c r="R16" s="69">
        <v>25.617101688909901</v>
      </c>
      <c r="S16" s="68">
        <v>17.5777376806533</v>
      </c>
      <c r="T16" s="68">
        <v>17.364087448750599</v>
      </c>
      <c r="U16" s="70">
        <v>1.2154592120113901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1041651.5577</v>
      </c>
      <c r="E17" s="68">
        <v>918713</v>
      </c>
      <c r="F17" s="69">
        <v>113.381606410272</v>
      </c>
      <c r="G17" s="68">
        <v>658678.68200000003</v>
      </c>
      <c r="H17" s="69">
        <v>58.1425945860504</v>
      </c>
      <c r="I17" s="68">
        <v>49252.195200000002</v>
      </c>
      <c r="J17" s="69">
        <v>4.7282793210380696</v>
      </c>
      <c r="K17" s="68">
        <v>56862.188000000002</v>
      </c>
      <c r="L17" s="69">
        <v>8.6327658012772908</v>
      </c>
      <c r="M17" s="69">
        <v>-0.133832219048623</v>
      </c>
      <c r="N17" s="68">
        <v>25195789.214000002</v>
      </c>
      <c r="O17" s="68">
        <v>234972280.40849999</v>
      </c>
      <c r="P17" s="68">
        <v>22872</v>
      </c>
      <c r="Q17" s="68">
        <v>19802</v>
      </c>
      <c r="R17" s="69">
        <v>15.503484496515499</v>
      </c>
      <c r="S17" s="68">
        <v>45.542652924973801</v>
      </c>
      <c r="T17" s="68">
        <v>46.380546884153098</v>
      </c>
      <c r="U17" s="70">
        <v>-1.8398005064827601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1985029.0159</v>
      </c>
      <c r="E18" s="68">
        <v>2619546</v>
      </c>
      <c r="F18" s="69">
        <v>75.777597182870593</v>
      </c>
      <c r="G18" s="68">
        <v>1988880.2941999999</v>
      </c>
      <c r="H18" s="69">
        <v>-0.19364052785032501</v>
      </c>
      <c r="I18" s="68">
        <v>335413.21240000002</v>
      </c>
      <c r="J18" s="69">
        <v>16.8971440575102</v>
      </c>
      <c r="K18" s="68">
        <v>244383.43659999999</v>
      </c>
      <c r="L18" s="69">
        <v>12.2874884583388</v>
      </c>
      <c r="M18" s="69">
        <v>0.37248750188006802</v>
      </c>
      <c r="N18" s="68">
        <v>57197876.335199997</v>
      </c>
      <c r="O18" s="68">
        <v>579182741.31190002</v>
      </c>
      <c r="P18" s="68">
        <v>101516</v>
      </c>
      <c r="Q18" s="68">
        <v>88680</v>
      </c>
      <c r="R18" s="69">
        <v>14.474515110509699</v>
      </c>
      <c r="S18" s="68">
        <v>19.5538537363568</v>
      </c>
      <c r="T18" s="68">
        <v>19.6924547575553</v>
      </c>
      <c r="U18" s="70">
        <v>-0.70881690671910202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1087724.2413999999</v>
      </c>
      <c r="E19" s="68">
        <v>779109</v>
      </c>
      <c r="F19" s="69">
        <v>139.61130488801999</v>
      </c>
      <c r="G19" s="68">
        <v>697979.08900000004</v>
      </c>
      <c r="H19" s="69">
        <v>55.839087236609203</v>
      </c>
      <c r="I19" s="68">
        <v>-27367.779699999999</v>
      </c>
      <c r="J19" s="69">
        <v>-2.5160586349326199</v>
      </c>
      <c r="K19" s="68">
        <v>38224.189899999998</v>
      </c>
      <c r="L19" s="69">
        <v>5.4764090360879001</v>
      </c>
      <c r="M19" s="69">
        <v>-1.71598063350978</v>
      </c>
      <c r="N19" s="68">
        <v>16023259.510399999</v>
      </c>
      <c r="O19" s="68">
        <v>181047944.4201</v>
      </c>
      <c r="P19" s="68">
        <v>15672</v>
      </c>
      <c r="Q19" s="68">
        <v>11456</v>
      </c>
      <c r="R19" s="69">
        <v>36.801675977653602</v>
      </c>
      <c r="S19" s="68">
        <v>69.405579466564603</v>
      </c>
      <c r="T19" s="68">
        <v>45.894362150837999</v>
      </c>
      <c r="U19" s="70">
        <v>33.875111333164298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1208303.6625000001</v>
      </c>
      <c r="E20" s="68">
        <v>1662249</v>
      </c>
      <c r="F20" s="69">
        <v>72.6908942342573</v>
      </c>
      <c r="G20" s="68">
        <v>1701612.9783999999</v>
      </c>
      <c r="H20" s="69">
        <v>-28.990688374030299</v>
      </c>
      <c r="I20" s="68">
        <v>85415.382299999997</v>
      </c>
      <c r="J20" s="69">
        <v>7.0690328061469403</v>
      </c>
      <c r="K20" s="68">
        <v>-71440.932700000005</v>
      </c>
      <c r="L20" s="69">
        <v>-4.1984242954690396</v>
      </c>
      <c r="M20" s="69">
        <v>-2.1956084428332199</v>
      </c>
      <c r="N20" s="68">
        <v>28672349.921999998</v>
      </c>
      <c r="O20" s="68">
        <v>270111822.70520002</v>
      </c>
      <c r="P20" s="68">
        <v>46489</v>
      </c>
      <c r="Q20" s="68">
        <v>39732</v>
      </c>
      <c r="R20" s="69">
        <v>17.006443169233901</v>
      </c>
      <c r="S20" s="68">
        <v>25.991173449633202</v>
      </c>
      <c r="T20" s="68">
        <v>24.2070640843652</v>
      </c>
      <c r="U20" s="70">
        <v>6.8642894047293499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400472.60090000002</v>
      </c>
      <c r="E21" s="68">
        <v>504241</v>
      </c>
      <c r="F21" s="69">
        <v>79.420872340805303</v>
      </c>
      <c r="G21" s="68">
        <v>412448.04210000002</v>
      </c>
      <c r="H21" s="69">
        <v>-2.9035029816183702</v>
      </c>
      <c r="I21" s="68">
        <v>44384.330600000001</v>
      </c>
      <c r="J21" s="69">
        <v>11.0829880746531</v>
      </c>
      <c r="K21" s="68">
        <v>40743.233699999997</v>
      </c>
      <c r="L21" s="69">
        <v>9.8783918315028902</v>
      </c>
      <c r="M21" s="69">
        <v>8.9366910020203E-2</v>
      </c>
      <c r="N21" s="68">
        <v>11684057.332800001</v>
      </c>
      <c r="O21" s="68">
        <v>108208722.2315</v>
      </c>
      <c r="P21" s="68">
        <v>35170</v>
      </c>
      <c r="Q21" s="68">
        <v>31572</v>
      </c>
      <c r="R21" s="69">
        <v>11.3961738249081</v>
      </c>
      <c r="S21" s="68">
        <v>11.386767156667601</v>
      </c>
      <c r="T21" s="68">
        <v>11.131183862283001</v>
      </c>
      <c r="U21" s="70">
        <v>2.2445641582731199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1540802.1394</v>
      </c>
      <c r="E22" s="68">
        <v>1695029</v>
      </c>
      <c r="F22" s="69">
        <v>90.901225843333705</v>
      </c>
      <c r="G22" s="68">
        <v>1336617.9594000001</v>
      </c>
      <c r="H22" s="69">
        <v>15.276181093037</v>
      </c>
      <c r="I22" s="68">
        <v>174304.05119999999</v>
      </c>
      <c r="J22" s="69">
        <v>11.3125525168258</v>
      </c>
      <c r="K22" s="68">
        <v>153356.03899999999</v>
      </c>
      <c r="L22" s="69">
        <v>11.4734384587231</v>
      </c>
      <c r="M22" s="69">
        <v>0.13659724349035901</v>
      </c>
      <c r="N22" s="68">
        <v>38564247.468599997</v>
      </c>
      <c r="O22" s="68">
        <v>333874019.02429998</v>
      </c>
      <c r="P22" s="68">
        <v>93175</v>
      </c>
      <c r="Q22" s="68">
        <v>78744</v>
      </c>
      <c r="R22" s="69">
        <v>18.326475667987399</v>
      </c>
      <c r="S22" s="68">
        <v>16.536647592165298</v>
      </c>
      <c r="T22" s="68">
        <v>16.529667951844001</v>
      </c>
      <c r="U22" s="70">
        <v>4.2207105656870997E-2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4027504.0019999999</v>
      </c>
      <c r="E23" s="68">
        <v>5362636</v>
      </c>
      <c r="F23" s="69">
        <v>75.103065022500104</v>
      </c>
      <c r="G23" s="68">
        <v>4302694.8661000002</v>
      </c>
      <c r="H23" s="69">
        <v>-6.3957792189301896</v>
      </c>
      <c r="I23" s="68">
        <v>383491.28159999999</v>
      </c>
      <c r="J23" s="69">
        <v>9.5218100692032497</v>
      </c>
      <c r="K23" s="68">
        <v>171573.27439999999</v>
      </c>
      <c r="L23" s="69">
        <v>3.9875770822557901</v>
      </c>
      <c r="M23" s="69">
        <v>1.2351457879502901</v>
      </c>
      <c r="N23" s="68">
        <v>86163324.393099993</v>
      </c>
      <c r="O23" s="68">
        <v>695772982.76049995</v>
      </c>
      <c r="P23" s="68">
        <v>119785</v>
      </c>
      <c r="Q23" s="68">
        <v>97108</v>
      </c>
      <c r="R23" s="69">
        <v>23.352349960868299</v>
      </c>
      <c r="S23" s="68">
        <v>33.622774153691999</v>
      </c>
      <c r="T23" s="68">
        <v>33.282487031964401</v>
      </c>
      <c r="U23" s="70">
        <v>1.01207330534997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299855.00959999999</v>
      </c>
      <c r="E24" s="68">
        <v>452999</v>
      </c>
      <c r="F24" s="69">
        <v>66.193304974183206</v>
      </c>
      <c r="G24" s="68">
        <v>379461.77120000002</v>
      </c>
      <c r="H24" s="69">
        <v>-20.9788620730498</v>
      </c>
      <c r="I24" s="68">
        <v>57370.870300000002</v>
      </c>
      <c r="J24" s="69">
        <v>19.1328703750961</v>
      </c>
      <c r="K24" s="68">
        <v>56089.636400000003</v>
      </c>
      <c r="L24" s="69">
        <v>14.7813668350895</v>
      </c>
      <c r="M24" s="69">
        <v>2.2842613756005999E-2</v>
      </c>
      <c r="N24" s="68">
        <v>8745828.3950999994</v>
      </c>
      <c r="O24" s="68">
        <v>75436350.002100006</v>
      </c>
      <c r="P24" s="68">
        <v>31228</v>
      </c>
      <c r="Q24" s="68">
        <v>28777</v>
      </c>
      <c r="R24" s="69">
        <v>8.5172186120860296</v>
      </c>
      <c r="S24" s="68">
        <v>9.6021201998206696</v>
      </c>
      <c r="T24" s="68">
        <v>9.5737400979949303</v>
      </c>
      <c r="U24" s="70">
        <v>0.29556078485953902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322036.96340000001</v>
      </c>
      <c r="E25" s="68">
        <v>345267</v>
      </c>
      <c r="F25" s="69">
        <v>93.271863050914206</v>
      </c>
      <c r="G25" s="68">
        <v>267877.78840000002</v>
      </c>
      <c r="H25" s="69">
        <v>20.217867006998201</v>
      </c>
      <c r="I25" s="68">
        <v>24966.776900000001</v>
      </c>
      <c r="J25" s="69">
        <v>7.75276745762533</v>
      </c>
      <c r="K25" s="68">
        <v>1406.8782000000001</v>
      </c>
      <c r="L25" s="69">
        <v>0.52519404777943901</v>
      </c>
      <c r="M25" s="69">
        <v>16.746224868648898</v>
      </c>
      <c r="N25" s="68">
        <v>8047800.6036999999</v>
      </c>
      <c r="O25" s="68">
        <v>72891888.982999995</v>
      </c>
      <c r="P25" s="68">
        <v>23087</v>
      </c>
      <c r="Q25" s="68">
        <v>20683</v>
      </c>
      <c r="R25" s="69">
        <v>11.623072088188399</v>
      </c>
      <c r="S25" s="68">
        <v>13.948844085416001</v>
      </c>
      <c r="T25" s="68">
        <v>13.169365831842599</v>
      </c>
      <c r="U25" s="70">
        <v>5.5881207704402502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626016.65700000001</v>
      </c>
      <c r="E26" s="68">
        <v>611330</v>
      </c>
      <c r="F26" s="69">
        <v>102.402410645641</v>
      </c>
      <c r="G26" s="68">
        <v>534122.72569999995</v>
      </c>
      <c r="H26" s="69">
        <v>17.204647336352799</v>
      </c>
      <c r="I26" s="68">
        <v>114718.91899999999</v>
      </c>
      <c r="J26" s="69">
        <v>18.325218301659302</v>
      </c>
      <c r="K26" s="68">
        <v>100956.7066</v>
      </c>
      <c r="L26" s="69">
        <v>18.9014063140059</v>
      </c>
      <c r="M26" s="69">
        <v>0.13631796106946301</v>
      </c>
      <c r="N26" s="68">
        <v>16425412.364499999</v>
      </c>
      <c r="O26" s="68">
        <v>156932806.28420001</v>
      </c>
      <c r="P26" s="68">
        <v>49458</v>
      </c>
      <c r="Q26" s="68">
        <v>45555</v>
      </c>
      <c r="R26" s="69">
        <v>8.5676654593348704</v>
      </c>
      <c r="S26" s="68">
        <v>12.657540883173599</v>
      </c>
      <c r="T26" s="68">
        <v>14.670999958292199</v>
      </c>
      <c r="U26" s="70">
        <v>-15.907189980284199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344764.71049999999</v>
      </c>
      <c r="E27" s="68">
        <v>493310</v>
      </c>
      <c r="F27" s="69">
        <v>69.888044130465602</v>
      </c>
      <c r="G27" s="68">
        <v>334669.91279999999</v>
      </c>
      <c r="H27" s="69">
        <v>3.0163445574005601</v>
      </c>
      <c r="I27" s="68">
        <v>113622.796</v>
      </c>
      <c r="J27" s="69">
        <v>32.956620135285</v>
      </c>
      <c r="K27" s="68">
        <v>86678.736499999999</v>
      </c>
      <c r="L27" s="69">
        <v>25.899769649086899</v>
      </c>
      <c r="M27" s="69">
        <v>0.31084970302953102</v>
      </c>
      <c r="N27" s="68">
        <v>9305402.9047999997</v>
      </c>
      <c r="O27" s="68">
        <v>67991923.146899998</v>
      </c>
      <c r="P27" s="68">
        <v>40507</v>
      </c>
      <c r="Q27" s="68">
        <v>37378</v>
      </c>
      <c r="R27" s="69">
        <v>8.3712344159666099</v>
      </c>
      <c r="S27" s="68">
        <v>8.5112378230923103</v>
      </c>
      <c r="T27" s="68">
        <v>8.4656459708919698</v>
      </c>
      <c r="U27" s="70">
        <v>0.53566652874672505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1205669.0486000001</v>
      </c>
      <c r="E28" s="68">
        <v>1440240</v>
      </c>
      <c r="F28" s="69">
        <v>83.713065086374499</v>
      </c>
      <c r="G28" s="68">
        <v>1078648.0290000001</v>
      </c>
      <c r="H28" s="69">
        <v>11.7759469433008</v>
      </c>
      <c r="I28" s="68">
        <v>15715.4328</v>
      </c>
      <c r="J28" s="69">
        <v>1.30346157747422</v>
      </c>
      <c r="K28" s="68">
        <v>44090.2857</v>
      </c>
      <c r="L28" s="69">
        <v>4.0875507593404201</v>
      </c>
      <c r="M28" s="69">
        <v>-0.64356246391934802</v>
      </c>
      <c r="N28" s="68">
        <v>29341915.8279</v>
      </c>
      <c r="O28" s="68">
        <v>226932273.9693</v>
      </c>
      <c r="P28" s="68">
        <v>59272</v>
      </c>
      <c r="Q28" s="68">
        <v>53104</v>
      </c>
      <c r="R28" s="69">
        <v>11.614944260319399</v>
      </c>
      <c r="S28" s="68">
        <v>20.341291817384299</v>
      </c>
      <c r="T28" s="68">
        <v>19.2744324231696</v>
      </c>
      <c r="U28" s="70">
        <v>5.2447966618465296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800110.67350000003</v>
      </c>
      <c r="E29" s="68">
        <v>880819</v>
      </c>
      <c r="F29" s="69">
        <v>90.837126980684999</v>
      </c>
      <c r="G29" s="68">
        <v>789320.1986</v>
      </c>
      <c r="H29" s="69">
        <v>1.36705926430603</v>
      </c>
      <c r="I29" s="68">
        <v>83155.667700000005</v>
      </c>
      <c r="J29" s="69">
        <v>10.393020672533201</v>
      </c>
      <c r="K29" s="68">
        <v>92508.412700000001</v>
      </c>
      <c r="L29" s="69">
        <v>11.720010822487501</v>
      </c>
      <c r="M29" s="69">
        <v>-0.101101561760988</v>
      </c>
      <c r="N29" s="68">
        <v>20838797.743500002</v>
      </c>
      <c r="O29" s="68">
        <v>161219879.7651</v>
      </c>
      <c r="P29" s="68">
        <v>117095</v>
      </c>
      <c r="Q29" s="68">
        <v>112037</v>
      </c>
      <c r="R29" s="69">
        <v>4.5145800048198401</v>
      </c>
      <c r="S29" s="68">
        <v>6.8330045988300103</v>
      </c>
      <c r="T29" s="68">
        <v>6.6991222729990998</v>
      </c>
      <c r="U29" s="70">
        <v>1.9593478080467901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1225828.7448</v>
      </c>
      <c r="E30" s="68">
        <v>1769179</v>
      </c>
      <c r="F30" s="69">
        <v>69.287999959303207</v>
      </c>
      <c r="G30" s="68">
        <v>1233276.4384000001</v>
      </c>
      <c r="H30" s="69">
        <v>-0.60389490694092696</v>
      </c>
      <c r="I30" s="68">
        <v>113861.4161</v>
      </c>
      <c r="J30" s="69">
        <v>9.2885255451059798</v>
      </c>
      <c r="K30" s="68">
        <v>170719.71220000001</v>
      </c>
      <c r="L30" s="69">
        <v>13.8427774085658</v>
      </c>
      <c r="M30" s="69">
        <v>-0.33305056204282901</v>
      </c>
      <c r="N30" s="68">
        <v>35168428.864500001</v>
      </c>
      <c r="O30" s="68">
        <v>297691352.05220002</v>
      </c>
      <c r="P30" s="68">
        <v>90987</v>
      </c>
      <c r="Q30" s="68">
        <v>82232</v>
      </c>
      <c r="R30" s="69">
        <v>10.646706878101</v>
      </c>
      <c r="S30" s="68">
        <v>13.472570200138501</v>
      </c>
      <c r="T30" s="68">
        <v>13.4020693647242</v>
      </c>
      <c r="U30" s="70">
        <v>0.52329165383427201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1114039.1942</v>
      </c>
      <c r="E31" s="68">
        <v>1668772</v>
      </c>
      <c r="F31" s="69">
        <v>66.758022917450702</v>
      </c>
      <c r="G31" s="68">
        <v>1231348.8359999999</v>
      </c>
      <c r="H31" s="69">
        <v>-9.5269218900695005</v>
      </c>
      <c r="I31" s="68">
        <v>27783.229299999999</v>
      </c>
      <c r="J31" s="69">
        <v>2.4939184765354101</v>
      </c>
      <c r="K31" s="68">
        <v>7687.8815000000004</v>
      </c>
      <c r="L31" s="69">
        <v>0.62434634891716401</v>
      </c>
      <c r="M31" s="69">
        <v>2.6138992647064101</v>
      </c>
      <c r="N31" s="68">
        <v>27210289.0539</v>
      </c>
      <c r="O31" s="68">
        <v>248976800.1397</v>
      </c>
      <c r="P31" s="68">
        <v>39057</v>
      </c>
      <c r="Q31" s="68">
        <v>34337</v>
      </c>
      <c r="R31" s="69">
        <v>13.746104784925899</v>
      </c>
      <c r="S31" s="68">
        <v>28.523419468981199</v>
      </c>
      <c r="T31" s="68">
        <v>26.738174004717902</v>
      </c>
      <c r="U31" s="70">
        <v>6.2588760306411402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132094.27669999999</v>
      </c>
      <c r="E32" s="68">
        <v>202035</v>
      </c>
      <c r="F32" s="69">
        <v>65.381877743955201</v>
      </c>
      <c r="G32" s="68">
        <v>152710.50630000001</v>
      </c>
      <c r="H32" s="69">
        <v>-13.500203816690499</v>
      </c>
      <c r="I32" s="68">
        <v>35866.804300000003</v>
      </c>
      <c r="J32" s="69">
        <v>27.1524287017047</v>
      </c>
      <c r="K32" s="68">
        <v>9746.4518000000007</v>
      </c>
      <c r="L32" s="69">
        <v>6.3823059959300297</v>
      </c>
      <c r="M32" s="69">
        <v>2.6799858077582699</v>
      </c>
      <c r="N32" s="68">
        <v>3967706.9857999999</v>
      </c>
      <c r="O32" s="68">
        <v>38016548.933799997</v>
      </c>
      <c r="P32" s="68">
        <v>26535</v>
      </c>
      <c r="Q32" s="68">
        <v>25006</v>
      </c>
      <c r="R32" s="69">
        <v>6.1145325121970702</v>
      </c>
      <c r="S32" s="68">
        <v>4.9781148181646904</v>
      </c>
      <c r="T32" s="68">
        <v>4.8652957650164002</v>
      </c>
      <c r="U32" s="70">
        <v>2.2663007437398899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110.98779999999999</v>
      </c>
      <c r="H33" s="71"/>
      <c r="I33" s="71"/>
      <c r="J33" s="71"/>
      <c r="K33" s="68">
        <v>26.6021</v>
      </c>
      <c r="L33" s="69">
        <v>23.9684902304578</v>
      </c>
      <c r="M33" s="71"/>
      <c r="N33" s="68">
        <v>3.4188000000000001</v>
      </c>
      <c r="O33" s="68">
        <v>4865.2586000000001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178304.7548</v>
      </c>
      <c r="E35" s="68">
        <v>187160</v>
      </c>
      <c r="F35" s="69">
        <v>95.268622996366801</v>
      </c>
      <c r="G35" s="68">
        <v>335863.84230000002</v>
      </c>
      <c r="H35" s="69">
        <v>-46.911595610004703</v>
      </c>
      <c r="I35" s="68">
        <v>21447.747200000002</v>
      </c>
      <c r="J35" s="69">
        <v>12.0287017718946</v>
      </c>
      <c r="K35" s="68">
        <v>14698.060600000001</v>
      </c>
      <c r="L35" s="69">
        <v>4.3761961690628803</v>
      </c>
      <c r="M35" s="69">
        <v>0.45922293992991198</v>
      </c>
      <c r="N35" s="68">
        <v>5048164.3092</v>
      </c>
      <c r="O35" s="68">
        <v>41054983.571000002</v>
      </c>
      <c r="P35" s="68">
        <v>13398</v>
      </c>
      <c r="Q35" s="68">
        <v>12817</v>
      </c>
      <c r="R35" s="69">
        <v>4.5330420535226699</v>
      </c>
      <c r="S35" s="68">
        <v>13.3083113001941</v>
      </c>
      <c r="T35" s="68">
        <v>13.5731292112039</v>
      </c>
      <c r="U35" s="70">
        <v>-1.9898686244734101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729058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655055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532923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415734.18859999999</v>
      </c>
      <c r="E39" s="68">
        <v>662416</v>
      </c>
      <c r="F39" s="69">
        <v>62.760287885558299</v>
      </c>
      <c r="G39" s="68">
        <v>668428.28319999995</v>
      </c>
      <c r="H39" s="69">
        <v>-37.804219383157303</v>
      </c>
      <c r="I39" s="68">
        <v>23947.081699999999</v>
      </c>
      <c r="J39" s="69">
        <v>5.7601906113718204</v>
      </c>
      <c r="K39" s="68">
        <v>37667.081899999997</v>
      </c>
      <c r="L39" s="69">
        <v>5.6351717673696404</v>
      </c>
      <c r="M39" s="69">
        <v>-0.36424377753563097</v>
      </c>
      <c r="N39" s="68">
        <v>7899785.2477000002</v>
      </c>
      <c r="O39" s="68">
        <v>68400804.987100005</v>
      </c>
      <c r="P39" s="68">
        <v>623</v>
      </c>
      <c r="Q39" s="68">
        <v>435</v>
      </c>
      <c r="R39" s="69">
        <v>43.218390804597703</v>
      </c>
      <c r="S39" s="68">
        <v>667.31009406099497</v>
      </c>
      <c r="T39" s="68">
        <v>679.88996988505698</v>
      </c>
      <c r="U39" s="70">
        <v>-1.8851619263700801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657308.9057</v>
      </c>
      <c r="E40" s="68">
        <v>496257</v>
      </c>
      <c r="F40" s="69">
        <v>132.45332674400601</v>
      </c>
      <c r="G40" s="68">
        <v>780807.91330000001</v>
      </c>
      <c r="H40" s="69">
        <v>-15.816823254012</v>
      </c>
      <c r="I40" s="68">
        <v>37207.693800000001</v>
      </c>
      <c r="J40" s="69">
        <v>5.6606100232851304</v>
      </c>
      <c r="K40" s="68">
        <v>49171.0262</v>
      </c>
      <c r="L40" s="69">
        <v>6.29745490055089</v>
      </c>
      <c r="M40" s="69">
        <v>-0.24330044183621299</v>
      </c>
      <c r="N40" s="68">
        <v>13174218.6921</v>
      </c>
      <c r="O40" s="68">
        <v>134005237.32089999</v>
      </c>
      <c r="P40" s="68">
        <v>2894</v>
      </c>
      <c r="Q40" s="68">
        <v>2170</v>
      </c>
      <c r="R40" s="69">
        <v>33.364055299539203</v>
      </c>
      <c r="S40" s="68">
        <v>227.128163683483</v>
      </c>
      <c r="T40" s="68">
        <v>212.50558304147501</v>
      </c>
      <c r="U40" s="70">
        <v>6.43803058364258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229668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111673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155869.23079999999</v>
      </c>
      <c r="E44" s="73">
        <v>0</v>
      </c>
      <c r="F44" s="74"/>
      <c r="G44" s="73">
        <v>40398.124600000003</v>
      </c>
      <c r="H44" s="75">
        <v>285.83283838874002</v>
      </c>
      <c r="I44" s="73">
        <v>13575.6924</v>
      </c>
      <c r="J44" s="75">
        <v>8.7096679250437408</v>
      </c>
      <c r="K44" s="73">
        <v>7490.7628999999997</v>
      </c>
      <c r="L44" s="75">
        <v>18.542353077449501</v>
      </c>
      <c r="M44" s="75">
        <v>0.81232440289893604</v>
      </c>
      <c r="N44" s="73">
        <v>1022096.7307</v>
      </c>
      <c r="O44" s="73">
        <v>8565500.9223999996</v>
      </c>
      <c r="P44" s="73">
        <v>27</v>
      </c>
      <c r="Q44" s="73">
        <v>29</v>
      </c>
      <c r="R44" s="75">
        <v>-6.8965517241379297</v>
      </c>
      <c r="S44" s="73">
        <v>5772.9344740740698</v>
      </c>
      <c r="T44" s="73">
        <v>1969.62256551724</v>
      </c>
      <c r="U44" s="76">
        <v>65.881778593491703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113395</v>
      </c>
      <c r="D2" s="32">
        <v>1069979.12306068</v>
      </c>
      <c r="E2" s="32">
        <v>864611.394069231</v>
      </c>
      <c r="F2" s="32">
        <v>205367.72899145301</v>
      </c>
      <c r="G2" s="32">
        <v>864611.394069231</v>
      </c>
      <c r="H2" s="32">
        <v>0.19193620189896499</v>
      </c>
    </row>
    <row r="3" spans="1:8" ht="14.25" x14ac:dyDescent="0.2">
      <c r="A3" s="32">
        <v>2</v>
      </c>
      <c r="B3" s="33">
        <v>13</v>
      </c>
      <c r="C3" s="32">
        <v>47096.135999999999</v>
      </c>
      <c r="D3" s="32">
        <v>315986.65130283602</v>
      </c>
      <c r="E3" s="32">
        <v>261377.64455625101</v>
      </c>
      <c r="F3" s="32">
        <v>54609.006746585001</v>
      </c>
      <c r="G3" s="32">
        <v>261377.64455625101</v>
      </c>
      <c r="H3" s="32">
        <v>0.172820612900665</v>
      </c>
    </row>
    <row r="4" spans="1:8" ht="14.25" x14ac:dyDescent="0.2">
      <c r="A4" s="32">
        <v>3</v>
      </c>
      <c r="B4" s="33">
        <v>14</v>
      </c>
      <c r="C4" s="32">
        <v>147347</v>
      </c>
      <c r="D4" s="32">
        <v>216701.00827777799</v>
      </c>
      <c r="E4" s="32">
        <v>177194.31686410299</v>
      </c>
      <c r="F4" s="32">
        <v>39506.691413675202</v>
      </c>
      <c r="G4" s="32">
        <v>177194.31686410299</v>
      </c>
      <c r="H4" s="32">
        <v>0.18230967971793499</v>
      </c>
    </row>
    <row r="5" spans="1:8" ht="14.25" x14ac:dyDescent="0.2">
      <c r="A5" s="32">
        <v>4</v>
      </c>
      <c r="B5" s="33">
        <v>15</v>
      </c>
      <c r="C5" s="32">
        <v>4899</v>
      </c>
      <c r="D5" s="32">
        <v>79910.206143589705</v>
      </c>
      <c r="E5" s="32">
        <v>67203.4435632479</v>
      </c>
      <c r="F5" s="32">
        <v>12706.7625803419</v>
      </c>
      <c r="G5" s="32">
        <v>67203.4435632479</v>
      </c>
      <c r="H5" s="32">
        <v>0.15901301214902699</v>
      </c>
    </row>
    <row r="6" spans="1:8" ht="14.25" x14ac:dyDescent="0.2">
      <c r="A6" s="32">
        <v>5</v>
      </c>
      <c r="B6" s="33">
        <v>16</v>
      </c>
      <c r="C6" s="32">
        <v>6349</v>
      </c>
      <c r="D6" s="32">
        <v>425433.62660170899</v>
      </c>
      <c r="E6" s="32">
        <v>437086.52082051302</v>
      </c>
      <c r="F6" s="32">
        <v>-11652.8942188034</v>
      </c>
      <c r="G6" s="32">
        <v>437086.52082051302</v>
      </c>
      <c r="H6" s="32">
        <v>-2.73906280325905E-2</v>
      </c>
    </row>
    <row r="7" spans="1:8" ht="14.25" x14ac:dyDescent="0.2">
      <c r="A7" s="32">
        <v>6</v>
      </c>
      <c r="B7" s="33">
        <v>17</v>
      </c>
      <c r="C7" s="32">
        <v>42979</v>
      </c>
      <c r="D7" s="32">
        <v>461547.82735384599</v>
      </c>
      <c r="E7" s="32">
        <v>413786.56128717901</v>
      </c>
      <c r="F7" s="32">
        <v>47761.2660666667</v>
      </c>
      <c r="G7" s="32">
        <v>413786.56128717901</v>
      </c>
      <c r="H7" s="32">
        <v>0.103480643253143</v>
      </c>
    </row>
    <row r="8" spans="1:8" ht="14.25" x14ac:dyDescent="0.2">
      <c r="A8" s="32">
        <v>7</v>
      </c>
      <c r="B8" s="33">
        <v>18</v>
      </c>
      <c r="C8" s="32">
        <v>60195</v>
      </c>
      <c r="D8" s="32">
        <v>144110.960511966</v>
      </c>
      <c r="E8" s="32">
        <v>129813.739408547</v>
      </c>
      <c r="F8" s="32">
        <v>14297.2211034188</v>
      </c>
      <c r="G8" s="32">
        <v>129813.739408547</v>
      </c>
      <c r="H8" s="32">
        <v>9.9209810639154503E-2</v>
      </c>
    </row>
    <row r="9" spans="1:8" ht="14.25" x14ac:dyDescent="0.2">
      <c r="A9" s="32">
        <v>8</v>
      </c>
      <c r="B9" s="33">
        <v>19</v>
      </c>
      <c r="C9" s="32">
        <v>32843</v>
      </c>
      <c r="D9" s="32">
        <v>161972.91414017099</v>
      </c>
      <c r="E9" s="32">
        <v>152529.59229230799</v>
      </c>
      <c r="F9" s="32">
        <v>9443.3218478632498</v>
      </c>
      <c r="G9" s="32">
        <v>152529.59229230799</v>
      </c>
      <c r="H9" s="32">
        <v>5.8301858048259998E-2</v>
      </c>
    </row>
    <row r="10" spans="1:8" ht="14.25" x14ac:dyDescent="0.2">
      <c r="A10" s="32">
        <v>9</v>
      </c>
      <c r="B10" s="33">
        <v>21</v>
      </c>
      <c r="C10" s="32">
        <v>304251</v>
      </c>
      <c r="D10" s="32">
        <v>1308697.3108000001</v>
      </c>
      <c r="E10" s="32">
        <v>1254620.014</v>
      </c>
      <c r="F10" s="32">
        <v>54077.296799999996</v>
      </c>
      <c r="G10" s="32">
        <v>1254620.014</v>
      </c>
      <c r="H10" s="32">
        <v>4.13214701013963E-2</v>
      </c>
    </row>
    <row r="11" spans="1:8" ht="14.25" x14ac:dyDescent="0.2">
      <c r="A11" s="32">
        <v>10</v>
      </c>
      <c r="B11" s="33">
        <v>22</v>
      </c>
      <c r="C11" s="32">
        <v>60240.968999999997</v>
      </c>
      <c r="D11" s="32">
        <v>1041651.60381197</v>
      </c>
      <c r="E11" s="32">
        <v>992399.36253504304</v>
      </c>
      <c r="F11" s="32">
        <v>49252.241276923101</v>
      </c>
      <c r="G11" s="32">
        <v>992399.36253504304</v>
      </c>
      <c r="H11" s="32">
        <v>4.7282835351745801E-2</v>
      </c>
    </row>
    <row r="12" spans="1:8" ht="14.25" x14ac:dyDescent="0.2">
      <c r="A12" s="32">
        <v>11</v>
      </c>
      <c r="B12" s="33">
        <v>23</v>
      </c>
      <c r="C12" s="32">
        <v>261571.166</v>
      </c>
      <c r="D12" s="32">
        <v>1985029.2762982899</v>
      </c>
      <c r="E12" s="32">
        <v>1649615.7915880301</v>
      </c>
      <c r="F12" s="32">
        <v>335413.48471025599</v>
      </c>
      <c r="G12" s="32">
        <v>1649615.7915880301</v>
      </c>
      <c r="H12" s="32">
        <v>0.16897155559123</v>
      </c>
    </row>
    <row r="13" spans="1:8" ht="14.25" x14ac:dyDescent="0.2">
      <c r="A13" s="32">
        <v>12</v>
      </c>
      <c r="B13" s="33">
        <v>24</v>
      </c>
      <c r="C13" s="32">
        <v>27787.562000000002</v>
      </c>
      <c r="D13" s="32">
        <v>1087724.26554017</v>
      </c>
      <c r="E13" s="32">
        <v>1115092.0221307699</v>
      </c>
      <c r="F13" s="32">
        <v>-27367.756590598299</v>
      </c>
      <c r="G13" s="32">
        <v>1115092.0221307699</v>
      </c>
      <c r="H13" s="32">
        <v>-2.5160564545286899E-2</v>
      </c>
    </row>
    <row r="14" spans="1:8" ht="14.25" x14ac:dyDescent="0.2">
      <c r="A14" s="32">
        <v>13</v>
      </c>
      <c r="B14" s="33">
        <v>25</v>
      </c>
      <c r="C14" s="32">
        <v>96224</v>
      </c>
      <c r="D14" s="32">
        <v>1208303.5686999999</v>
      </c>
      <c r="E14" s="32">
        <v>1122888.2801999999</v>
      </c>
      <c r="F14" s="32">
        <v>85415.288499999995</v>
      </c>
      <c r="G14" s="32">
        <v>1122888.2801999999</v>
      </c>
      <c r="H14" s="32">
        <v>7.0690255919625702E-2</v>
      </c>
    </row>
    <row r="15" spans="1:8" ht="14.25" x14ac:dyDescent="0.2">
      <c r="A15" s="32">
        <v>14</v>
      </c>
      <c r="B15" s="33">
        <v>26</v>
      </c>
      <c r="C15" s="32">
        <v>69118</v>
      </c>
      <c r="D15" s="32">
        <v>400472.38411107298</v>
      </c>
      <c r="E15" s="32">
        <v>356088.27020830498</v>
      </c>
      <c r="F15" s="32">
        <v>44384.113902768302</v>
      </c>
      <c r="G15" s="32">
        <v>356088.27020830498</v>
      </c>
      <c r="H15" s="32">
        <v>0.11082939963834799</v>
      </c>
    </row>
    <row r="16" spans="1:8" ht="14.25" x14ac:dyDescent="0.2">
      <c r="A16" s="32">
        <v>15</v>
      </c>
      <c r="B16" s="33">
        <v>27</v>
      </c>
      <c r="C16" s="32">
        <v>229053.005</v>
      </c>
      <c r="D16" s="32">
        <v>1540802.8413666701</v>
      </c>
      <c r="E16" s="32">
        <v>1366498.0899</v>
      </c>
      <c r="F16" s="32">
        <v>174304.75146666699</v>
      </c>
      <c r="G16" s="32">
        <v>1366498.0899</v>
      </c>
      <c r="H16" s="32">
        <v>0.113125928111647</v>
      </c>
    </row>
    <row r="17" spans="1:8" ht="14.25" x14ac:dyDescent="0.2">
      <c r="A17" s="32">
        <v>16</v>
      </c>
      <c r="B17" s="33">
        <v>29</v>
      </c>
      <c r="C17" s="32">
        <v>338489</v>
      </c>
      <c r="D17" s="32">
        <v>4027506.1855196599</v>
      </c>
      <c r="E17" s="32">
        <v>3644012.7912076898</v>
      </c>
      <c r="F17" s="32">
        <v>383493.39431196603</v>
      </c>
      <c r="G17" s="32">
        <v>3644012.7912076898</v>
      </c>
      <c r="H17" s="32">
        <v>9.52185736401258E-2</v>
      </c>
    </row>
    <row r="18" spans="1:8" ht="14.25" x14ac:dyDescent="0.2">
      <c r="A18" s="32">
        <v>17</v>
      </c>
      <c r="B18" s="33">
        <v>31</v>
      </c>
      <c r="C18" s="32">
        <v>40296.946000000004</v>
      </c>
      <c r="D18" s="32">
        <v>299855.00826109201</v>
      </c>
      <c r="E18" s="32">
        <v>242484.11487225999</v>
      </c>
      <c r="F18" s="32">
        <v>57370.893388832003</v>
      </c>
      <c r="G18" s="32">
        <v>242484.11487225999</v>
      </c>
      <c r="H18" s="32">
        <v>0.19132878160526701</v>
      </c>
    </row>
    <row r="19" spans="1:8" ht="14.25" x14ac:dyDescent="0.2">
      <c r="A19" s="32">
        <v>18</v>
      </c>
      <c r="B19" s="33">
        <v>32</v>
      </c>
      <c r="C19" s="32">
        <v>18743.473999999998</v>
      </c>
      <c r="D19" s="32">
        <v>322036.97002160997</v>
      </c>
      <c r="E19" s="32">
        <v>297070.195747833</v>
      </c>
      <c r="F19" s="32">
        <v>24966.7742737769</v>
      </c>
      <c r="G19" s="32">
        <v>297070.195747833</v>
      </c>
      <c r="H19" s="32">
        <v>7.7527664827120701E-2</v>
      </c>
    </row>
    <row r="20" spans="1:8" ht="14.25" x14ac:dyDescent="0.2">
      <c r="A20" s="32">
        <v>19</v>
      </c>
      <c r="B20" s="33">
        <v>33</v>
      </c>
      <c r="C20" s="32">
        <v>56073.77</v>
      </c>
      <c r="D20" s="32">
        <v>626016.67017876904</v>
      </c>
      <c r="E20" s="32">
        <v>511297.73121611902</v>
      </c>
      <c r="F20" s="32">
        <v>114718.938962649</v>
      </c>
      <c r="G20" s="32">
        <v>511297.73121611902</v>
      </c>
      <c r="H20" s="32">
        <v>0.18325221104717501</v>
      </c>
    </row>
    <row r="21" spans="1:8" ht="14.25" x14ac:dyDescent="0.2">
      <c r="A21" s="32">
        <v>20</v>
      </c>
      <c r="B21" s="33">
        <v>34</v>
      </c>
      <c r="C21" s="32">
        <v>60573.292000000001</v>
      </c>
      <c r="D21" s="32">
        <v>344764.64792437002</v>
      </c>
      <c r="E21" s="32">
        <v>231141.92493594601</v>
      </c>
      <c r="F21" s="32">
        <v>113622.72298842399</v>
      </c>
      <c r="G21" s="32">
        <v>231141.92493594601</v>
      </c>
      <c r="H21" s="32">
        <v>0.32956604939770101</v>
      </c>
    </row>
    <row r="22" spans="1:8" ht="14.25" x14ac:dyDescent="0.2">
      <c r="A22" s="32">
        <v>21</v>
      </c>
      <c r="B22" s="33">
        <v>35</v>
      </c>
      <c r="C22" s="32">
        <v>50799.277000000002</v>
      </c>
      <c r="D22" s="32">
        <v>1205669.04832389</v>
      </c>
      <c r="E22" s="32">
        <v>1189953.6041371699</v>
      </c>
      <c r="F22" s="32">
        <v>15715.444186725699</v>
      </c>
      <c r="G22" s="32">
        <v>1189953.6041371699</v>
      </c>
      <c r="H22" s="32">
        <v>1.30346252220484E-2</v>
      </c>
    </row>
    <row r="23" spans="1:8" ht="14.25" x14ac:dyDescent="0.2">
      <c r="A23" s="32">
        <v>22</v>
      </c>
      <c r="B23" s="33">
        <v>36</v>
      </c>
      <c r="C23" s="32">
        <v>219312.72200000001</v>
      </c>
      <c r="D23" s="32">
        <v>800110.67094513297</v>
      </c>
      <c r="E23" s="32">
        <v>716954.909597739</v>
      </c>
      <c r="F23" s="32">
        <v>83155.761347393607</v>
      </c>
      <c r="G23" s="32">
        <v>716954.909597739</v>
      </c>
      <c r="H23" s="32">
        <v>0.103930324100247</v>
      </c>
    </row>
    <row r="24" spans="1:8" ht="14.25" x14ac:dyDescent="0.2">
      <c r="A24" s="32">
        <v>23</v>
      </c>
      <c r="B24" s="33">
        <v>37</v>
      </c>
      <c r="C24" s="32">
        <v>166069.09</v>
      </c>
      <c r="D24" s="32">
        <v>1225828.7053495599</v>
      </c>
      <c r="E24" s="32">
        <v>1111967.33920833</v>
      </c>
      <c r="F24" s="32">
        <v>113861.366141224</v>
      </c>
      <c r="G24" s="32">
        <v>1111967.33920833</v>
      </c>
      <c r="H24" s="32">
        <v>9.2885217685251695E-2</v>
      </c>
    </row>
    <row r="25" spans="1:8" ht="14.25" x14ac:dyDescent="0.2">
      <c r="A25" s="32">
        <v>24</v>
      </c>
      <c r="B25" s="33">
        <v>38</v>
      </c>
      <c r="C25" s="32">
        <v>204278.83900000001</v>
      </c>
      <c r="D25" s="32">
        <v>1114039.0818531001</v>
      </c>
      <c r="E25" s="32">
        <v>1086255.9219477901</v>
      </c>
      <c r="F25" s="32">
        <v>27783.159905309702</v>
      </c>
      <c r="G25" s="32">
        <v>1086255.9219477901</v>
      </c>
      <c r="H25" s="32">
        <v>2.4939124989309301E-2</v>
      </c>
    </row>
    <row r="26" spans="1:8" ht="14.25" x14ac:dyDescent="0.2">
      <c r="A26" s="32">
        <v>25</v>
      </c>
      <c r="B26" s="33">
        <v>39</v>
      </c>
      <c r="C26" s="32">
        <v>85882.570999999996</v>
      </c>
      <c r="D26" s="32">
        <v>132094.21874181999</v>
      </c>
      <c r="E26" s="32">
        <v>96227.466564195303</v>
      </c>
      <c r="F26" s="32">
        <v>35866.752177624498</v>
      </c>
      <c r="G26" s="32">
        <v>96227.466564195303</v>
      </c>
      <c r="H26" s="32">
        <v>0.27152401156727901</v>
      </c>
    </row>
    <row r="27" spans="1:8" ht="14.25" x14ac:dyDescent="0.2">
      <c r="A27" s="32">
        <v>26</v>
      </c>
      <c r="B27" s="33">
        <v>42</v>
      </c>
      <c r="C27" s="32">
        <v>10687.388999999999</v>
      </c>
      <c r="D27" s="32">
        <v>178304.7537</v>
      </c>
      <c r="E27" s="32">
        <v>156857.02420000001</v>
      </c>
      <c r="F27" s="32">
        <v>21447.729500000001</v>
      </c>
      <c r="G27" s="32">
        <v>156857.02420000001</v>
      </c>
      <c r="H27" s="32">
        <v>0.12028691919277799</v>
      </c>
    </row>
    <row r="28" spans="1:8" ht="14.25" x14ac:dyDescent="0.2">
      <c r="A28" s="32">
        <v>27</v>
      </c>
      <c r="B28" s="33">
        <v>75</v>
      </c>
      <c r="C28" s="32">
        <v>640</v>
      </c>
      <c r="D28" s="32">
        <v>415734.18810085498</v>
      </c>
      <c r="E28" s="32">
        <v>391787.10615384602</v>
      </c>
      <c r="F28" s="32">
        <v>23947.081947008501</v>
      </c>
      <c r="G28" s="32">
        <v>391787.10615384602</v>
      </c>
      <c r="H28" s="32">
        <v>5.7601906777027298E-2</v>
      </c>
    </row>
    <row r="29" spans="1:8" ht="14.25" x14ac:dyDescent="0.2">
      <c r="A29" s="32">
        <v>28</v>
      </c>
      <c r="B29" s="33">
        <v>76</v>
      </c>
      <c r="C29" s="32">
        <v>3871</v>
      </c>
      <c r="D29" s="32">
        <v>657308.895726496</v>
      </c>
      <c r="E29" s="32">
        <v>620101.19754871796</v>
      </c>
      <c r="F29" s="32">
        <v>37207.698177777798</v>
      </c>
      <c r="G29" s="32">
        <v>620101.19754871796</v>
      </c>
      <c r="H29" s="32">
        <v>5.6606107751902099E-2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155869.23076923101</v>
      </c>
      <c r="E30" s="32">
        <v>142293.538461538</v>
      </c>
      <c r="F30" s="32">
        <v>13575.692307692299</v>
      </c>
      <c r="G30" s="32">
        <v>142293.538461538</v>
      </c>
      <c r="H30" s="32">
        <v>8.7096678675418301E-2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2014-08-31T02:05:43Z</dcterms:modified>
</cp:coreProperties>
</file>