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<sst xmlns="http://schemas.openxmlformats.org/spreadsheetml/2006/main" count="116" uniqueCount="73">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</sst>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21353575.2665</v>
      </c>
      <c r="F3" s="25">
        <f>RA!I7</f>
        <v>1507811.0120000001</v>
      </c>
      <c r="G3" s="16">
        <f>E3-F3</f>
        <v>19845764.254500002</v>
      </c>
      <c r="H3" s="27">
        <f>RA!J7</f>
        <v>7.0611641993530201</v>
      </c>
      <c r="I3" s="20">
        <f>SUM(I4:I40)</f>
        <v>21353580.644036699</v>
      </c>
      <c r="J3" s="21">
        <f>SUM(J4:J40)</f>
        <v>19845764.150785711</v>
      </c>
      <c r="K3" s="22">
        <f>E3-I3</f>
        <v>-5.3775366991758347</v>
      </c>
      <c r="L3" s="22">
        <f>G3-J3</f>
        <v>0.10371429100632668</v>
      </c>
    </row>
    <row r="4" spans="1:13" x14ac:dyDescent="0.15">
      <c r="A4" s="41">
        <f>RA!A8</f>
        <v>41886</v>
      </c>
      <c r="B4" s="12">
        <v>12</v>
      </c>
      <c r="C4" s="38" t="s">
        <v>6</v>
      </c>
      <c r="D4" s="38"/>
      <c r="E4" s="15">
        <f>VLOOKUP(C4,RA!B8:D39,3,0)</f>
        <v>705605.17500000005</v>
      </c>
      <c r="F4" s="25">
        <f>VLOOKUP(C4,RA!B8:I43,8,0)</f>
        <v>180656.91699999999</v>
      </c>
      <c r="G4" s="16">
        <f t="shared" ref="G4:G40" si="0">E4-F4</f>
        <v>524948.25800000003</v>
      </c>
      <c r="H4" s="27">
        <f>RA!J8</f>
        <v>25.603116785530901</v>
      </c>
      <c r="I4" s="20">
        <f>VLOOKUP(B4,RMS!B:D,3,FALSE)</f>
        <v>705606.09704700904</v>
      </c>
      <c r="J4" s="21">
        <f>VLOOKUP(B4,RMS!B:E,4,FALSE)</f>
        <v>524948.25375042704</v>
      </c>
      <c r="K4" s="22">
        <f t="shared" ref="K4:K40" si="1">E4-I4</f>
        <v>-0.9220470089931041</v>
      </c>
      <c r="L4" s="22">
        <f t="shared" ref="L4:L40" si="2">G4-J4</f>
        <v>4.2495729867368937E-3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118339.3703</v>
      </c>
      <c r="F5" s="25">
        <f>VLOOKUP(C5,RA!B9:I44,8,0)</f>
        <v>27404.396700000001</v>
      </c>
      <c r="G5" s="16">
        <f t="shared" si="0"/>
        <v>90934.973599999998</v>
      </c>
      <c r="H5" s="27">
        <f>RA!J9</f>
        <v>23.1574636830732</v>
      </c>
      <c r="I5" s="20">
        <f>VLOOKUP(B5,RMS!B:D,3,FALSE)</f>
        <v>118339.40618756499</v>
      </c>
      <c r="J5" s="21">
        <f>VLOOKUP(B5,RMS!B:E,4,FALSE)</f>
        <v>90934.9878259814</v>
      </c>
      <c r="K5" s="22">
        <f t="shared" si="1"/>
        <v>-3.588756499812007E-2</v>
      </c>
      <c r="L5" s="22">
        <f t="shared" si="2"/>
        <v>-1.4225981401978061E-2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118404.84420000001</v>
      </c>
      <c r="F6" s="25">
        <f>VLOOKUP(C6,RA!B10:I45,8,0)</f>
        <v>28783.417000000001</v>
      </c>
      <c r="G6" s="16">
        <f t="shared" si="0"/>
        <v>89621.427200000006</v>
      </c>
      <c r="H6" s="27">
        <f>RA!J10</f>
        <v>24.309323824100801</v>
      </c>
      <c r="I6" s="20">
        <f>VLOOKUP(B6,RMS!B:D,3,FALSE)</f>
        <v>118407.046217949</v>
      </c>
      <c r="J6" s="21">
        <f>VLOOKUP(B6,RMS!B:E,4,FALSE)</f>
        <v>89621.426496581204</v>
      </c>
      <c r="K6" s="22">
        <f t="shared" si="1"/>
        <v>-2.2020179489918519</v>
      </c>
      <c r="L6" s="22">
        <f t="shared" si="2"/>
        <v>7.0341880200430751E-4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58459.849499999997</v>
      </c>
      <c r="F7" s="25">
        <f>VLOOKUP(C7,RA!B11:I46,8,0)</f>
        <v>12838.9023</v>
      </c>
      <c r="G7" s="16">
        <f t="shared" si="0"/>
        <v>45620.947199999995</v>
      </c>
      <c r="H7" s="27">
        <f>RA!J11</f>
        <v>21.961914732606399</v>
      </c>
      <c r="I7" s="20">
        <f>VLOOKUP(B7,RMS!B:D,3,FALSE)</f>
        <v>58459.883818803399</v>
      </c>
      <c r="J7" s="21">
        <f>VLOOKUP(B7,RMS!B:E,4,FALSE)</f>
        <v>45620.9471076923</v>
      </c>
      <c r="K7" s="22">
        <f t="shared" si="1"/>
        <v>-3.4318803402129561E-2</v>
      </c>
      <c r="L7" s="22">
        <f t="shared" si="2"/>
        <v>9.2307695013005286E-5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170999.924</v>
      </c>
      <c r="F8" s="25">
        <f>VLOOKUP(C8,RA!B12:I47,8,0)</f>
        <v>33685.8367</v>
      </c>
      <c r="G8" s="16">
        <f t="shared" si="0"/>
        <v>137314.08730000001</v>
      </c>
      <c r="H8" s="27">
        <f>RA!J12</f>
        <v>19.699328462859398</v>
      </c>
      <c r="I8" s="20">
        <f>VLOOKUP(B8,RMS!B:D,3,FALSE)</f>
        <v>170999.89057948699</v>
      </c>
      <c r="J8" s="21">
        <f>VLOOKUP(B8,RMS!B:E,4,FALSE)</f>
        <v>137314.08872222199</v>
      </c>
      <c r="K8" s="22">
        <f t="shared" si="1"/>
        <v>3.3420513005694374E-2</v>
      </c>
      <c r="L8" s="22">
        <f t="shared" si="2"/>
        <v>-1.4222219760995358E-3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284636.69469999999</v>
      </c>
      <c r="F9" s="25">
        <f>VLOOKUP(C9,RA!B13:I48,8,0)</f>
        <v>69451.984100000001</v>
      </c>
      <c r="G9" s="16">
        <f t="shared" si="0"/>
        <v>215184.71059999999</v>
      </c>
      <c r="H9" s="27">
        <f>RA!J13</f>
        <v>24.4002215431853</v>
      </c>
      <c r="I9" s="20">
        <f>VLOOKUP(B9,RMS!B:D,3,FALSE)</f>
        <v>284637.00600085501</v>
      </c>
      <c r="J9" s="21">
        <f>VLOOKUP(B9,RMS!B:E,4,FALSE)</f>
        <v>215184.71031538499</v>
      </c>
      <c r="K9" s="22">
        <f t="shared" si="1"/>
        <v>-0.31130085501354188</v>
      </c>
      <c r="L9" s="22">
        <f t="shared" si="2"/>
        <v>2.8461500187404454E-4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129090.048</v>
      </c>
      <c r="F10" s="25">
        <f>VLOOKUP(C10,RA!B14:I49,8,0)</f>
        <v>26015.692200000001</v>
      </c>
      <c r="G10" s="16">
        <f t="shared" si="0"/>
        <v>103074.35579999999</v>
      </c>
      <c r="H10" s="27">
        <f>RA!J14</f>
        <v>20.1531354299287</v>
      </c>
      <c r="I10" s="20">
        <f>VLOOKUP(B10,RMS!B:D,3,FALSE)</f>
        <v>129090.05800256399</v>
      </c>
      <c r="J10" s="21">
        <f>VLOOKUP(B10,RMS!B:E,4,FALSE)</f>
        <v>103074.351601709</v>
      </c>
      <c r="K10" s="22">
        <f t="shared" si="1"/>
        <v>-1.0002563998568803E-2</v>
      </c>
      <c r="L10" s="22">
        <f t="shared" si="2"/>
        <v>4.1982909897342324E-3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85204.294899999994</v>
      </c>
      <c r="F11" s="25">
        <f>VLOOKUP(C11,RA!B15:I50,8,0)</f>
        <v>14224.977800000001</v>
      </c>
      <c r="G11" s="16">
        <f t="shared" si="0"/>
        <v>70979.317099999986</v>
      </c>
      <c r="H11" s="27">
        <f>RA!J15</f>
        <v>16.695141737508798</v>
      </c>
      <c r="I11" s="20">
        <f>VLOOKUP(B11,RMS!B:D,3,FALSE)</f>
        <v>85204.376552136804</v>
      </c>
      <c r="J11" s="21">
        <f>VLOOKUP(B11,RMS!B:E,4,FALSE)</f>
        <v>70979.3180461538</v>
      </c>
      <c r="K11" s="22">
        <f t="shared" si="1"/>
        <v>-8.1652136810589582E-2</v>
      </c>
      <c r="L11" s="22">
        <f t="shared" si="2"/>
        <v>-9.4615381385665387E-4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1238858.3654</v>
      </c>
      <c r="F12" s="25">
        <f>VLOOKUP(C12,RA!B16:I51,8,0)</f>
        <v>-3931.8375999999998</v>
      </c>
      <c r="G12" s="16">
        <f t="shared" si="0"/>
        <v>1242790.203</v>
      </c>
      <c r="H12" s="27">
        <f>RA!J16</f>
        <v>-0.31737587684048901</v>
      </c>
      <c r="I12" s="20">
        <f>VLOOKUP(B12,RMS!B:D,3,FALSE)</f>
        <v>1238858.0015</v>
      </c>
      <c r="J12" s="21">
        <f>VLOOKUP(B12,RMS!B:E,4,FALSE)</f>
        <v>1242790.203</v>
      </c>
      <c r="K12" s="22">
        <f t="shared" si="1"/>
        <v>0.36389999999664724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2467586.0048000002</v>
      </c>
      <c r="F13" s="25">
        <f>VLOOKUP(C13,RA!B17:I52,8,0)</f>
        <v>-19710.368900000001</v>
      </c>
      <c r="G13" s="16">
        <f t="shared" si="0"/>
        <v>2487296.3737000003</v>
      </c>
      <c r="H13" s="27">
        <f>RA!J17</f>
        <v>-0.79877130368136995</v>
      </c>
      <c r="I13" s="20">
        <f>VLOOKUP(B13,RMS!B:D,3,FALSE)</f>
        <v>2467585.9461179501</v>
      </c>
      <c r="J13" s="21">
        <f>VLOOKUP(B13,RMS!B:E,4,FALSE)</f>
        <v>2487296.3804906001</v>
      </c>
      <c r="K13" s="22">
        <f t="shared" si="1"/>
        <v>5.8682050090283155E-2</v>
      </c>
      <c r="L13" s="22">
        <f t="shared" si="2"/>
        <v>-6.7905997857451439E-3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1467618.5101999999</v>
      </c>
      <c r="F14" s="25">
        <f>VLOOKUP(C14,RA!B18:I53,8,0)</f>
        <v>211644.94589999999</v>
      </c>
      <c r="G14" s="16">
        <f t="shared" si="0"/>
        <v>1255973.5643</v>
      </c>
      <c r="H14" s="27">
        <f>RA!J18</f>
        <v>14.4209782330395</v>
      </c>
      <c r="I14" s="20">
        <f>VLOOKUP(B14,RMS!B:D,3,FALSE)</f>
        <v>1467618.72452222</v>
      </c>
      <c r="J14" s="21">
        <f>VLOOKUP(B14,RMS!B:E,4,FALSE)</f>
        <v>1255973.5640632501</v>
      </c>
      <c r="K14" s="22">
        <f t="shared" si="1"/>
        <v>-0.21432222006842494</v>
      </c>
      <c r="L14" s="22">
        <f t="shared" si="2"/>
        <v>2.3674988187849522E-4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606718.71649999998</v>
      </c>
      <c r="F15" s="25">
        <f>VLOOKUP(C15,RA!B19:I54,8,0)</f>
        <v>51701.965199999999</v>
      </c>
      <c r="G15" s="16">
        <f t="shared" si="0"/>
        <v>555016.7513</v>
      </c>
      <c r="H15" s="27">
        <f>RA!J19</f>
        <v>8.5215708357004303</v>
      </c>
      <c r="I15" s="20">
        <f>VLOOKUP(B15,RMS!B:D,3,FALSE)</f>
        <v>606718.83716068405</v>
      </c>
      <c r="J15" s="21">
        <f>VLOOKUP(B15,RMS!B:E,4,FALSE)</f>
        <v>555016.75092307699</v>
      </c>
      <c r="K15" s="22">
        <f t="shared" si="1"/>
        <v>-0.12066068407148123</v>
      </c>
      <c r="L15" s="22">
        <f t="shared" si="2"/>
        <v>3.7692300975322723E-4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1762156.9976999999</v>
      </c>
      <c r="F16" s="25">
        <f>VLOOKUP(C16,RA!B20:I55,8,0)</f>
        <v>53727.468800000002</v>
      </c>
      <c r="G16" s="16">
        <f t="shared" si="0"/>
        <v>1708429.5289</v>
      </c>
      <c r="H16" s="27">
        <f>RA!J20</f>
        <v>3.0489603860567498</v>
      </c>
      <c r="I16" s="20">
        <f>VLOOKUP(B16,RMS!B:D,3,FALSE)</f>
        <v>1762156.8781999999</v>
      </c>
      <c r="J16" s="21">
        <f>VLOOKUP(B16,RMS!B:E,4,FALSE)</f>
        <v>1708429.5289</v>
      </c>
      <c r="K16" s="22">
        <f t="shared" si="1"/>
        <v>0.11950000002980232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361766.36560000002</v>
      </c>
      <c r="F17" s="25">
        <f>VLOOKUP(C17,RA!B21:I56,8,0)</f>
        <v>33659.454599999997</v>
      </c>
      <c r="G17" s="16">
        <f t="shared" si="0"/>
        <v>328106.91100000002</v>
      </c>
      <c r="H17" s="27">
        <f>RA!J21</f>
        <v>9.3041967967847992</v>
      </c>
      <c r="I17" s="20">
        <f>VLOOKUP(B17,RMS!B:D,3,FALSE)</f>
        <v>361766.22461854602</v>
      </c>
      <c r="J17" s="21">
        <f>VLOOKUP(B17,RMS!B:E,4,FALSE)</f>
        <v>328106.91051391</v>
      </c>
      <c r="K17" s="22">
        <f t="shared" si="1"/>
        <v>0.1409814539947547</v>
      </c>
      <c r="L17" s="22">
        <f t="shared" si="2"/>
        <v>4.8609002260491252E-4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1160243.8152999999</v>
      </c>
      <c r="F18" s="25">
        <f>VLOOKUP(C18,RA!B22:I57,8,0)</f>
        <v>94619.683699999994</v>
      </c>
      <c r="G18" s="16">
        <f t="shared" si="0"/>
        <v>1065624.1316</v>
      </c>
      <c r="H18" s="27">
        <f>RA!J22</f>
        <v>8.1551551882682993</v>
      </c>
      <c r="I18" s="20">
        <f>VLOOKUP(B18,RMS!B:D,3,FALSE)</f>
        <v>1160244.5676666701</v>
      </c>
      <c r="J18" s="21">
        <f>VLOOKUP(B18,RMS!B:E,4,FALSE)</f>
        <v>1065624.1336999999</v>
      </c>
      <c r="K18" s="22">
        <f t="shared" si="1"/>
        <v>-0.75236667017452419</v>
      </c>
      <c r="L18" s="22">
        <f t="shared" si="2"/>
        <v>-2.099999925121665E-3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3147346.4547999999</v>
      </c>
      <c r="F19" s="25">
        <f>VLOOKUP(C19,RA!B23:I58,8,0)</f>
        <v>136795.3842</v>
      </c>
      <c r="G19" s="16">
        <f t="shared" si="0"/>
        <v>3010551.0705999997</v>
      </c>
      <c r="H19" s="27">
        <f>RA!J23</f>
        <v>4.3463719728526904</v>
      </c>
      <c r="I19" s="20">
        <f>VLOOKUP(B19,RMS!B:D,3,FALSE)</f>
        <v>3147348.17057607</v>
      </c>
      <c r="J19" s="21">
        <f>VLOOKUP(B19,RMS!B:E,4,FALSE)</f>
        <v>3010551.1125803399</v>
      </c>
      <c r="K19" s="22">
        <f t="shared" si="1"/>
        <v>-1.7157760700210929</v>
      </c>
      <c r="L19" s="22">
        <f t="shared" si="2"/>
        <v>-4.1980340145528316E-2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328955.41259999998</v>
      </c>
      <c r="F20" s="25">
        <f>VLOOKUP(C20,RA!B24:I59,8,0)</f>
        <v>45459.753799999999</v>
      </c>
      <c r="G20" s="16">
        <f t="shared" si="0"/>
        <v>283495.65879999998</v>
      </c>
      <c r="H20" s="27">
        <f>RA!J24</f>
        <v>13.8194272107259</v>
      </c>
      <c r="I20" s="20">
        <f>VLOOKUP(B20,RMS!B:D,3,FALSE)</f>
        <v>328955.46608942602</v>
      </c>
      <c r="J20" s="21">
        <f>VLOOKUP(B20,RMS!B:E,4,FALSE)</f>
        <v>283495.61987711099</v>
      </c>
      <c r="K20" s="22">
        <f t="shared" si="1"/>
        <v>-5.3489426034502685E-2</v>
      </c>
      <c r="L20" s="22">
        <f t="shared" si="2"/>
        <v>3.8922888983506709E-2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293559.41729999997</v>
      </c>
      <c r="F21" s="25">
        <f>VLOOKUP(C21,RA!B25:I60,8,0)</f>
        <v>24115.751899999999</v>
      </c>
      <c r="G21" s="16">
        <f t="shared" si="0"/>
        <v>269443.6654</v>
      </c>
      <c r="H21" s="27">
        <f>RA!J25</f>
        <v>8.2149474616769496</v>
      </c>
      <c r="I21" s="20">
        <f>VLOOKUP(B21,RMS!B:D,3,FALSE)</f>
        <v>293559.41767364799</v>
      </c>
      <c r="J21" s="21">
        <f>VLOOKUP(B21,RMS!B:E,4,FALSE)</f>
        <v>269443.66156135598</v>
      </c>
      <c r="K21" s="22">
        <f t="shared" si="1"/>
        <v>-3.736480139195919E-4</v>
      </c>
      <c r="L21" s="22">
        <f t="shared" si="2"/>
        <v>3.8386440137401223E-3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546947.70770000003</v>
      </c>
      <c r="F22" s="25">
        <f>VLOOKUP(C22,RA!B26:I61,8,0)</f>
        <v>108075.4688</v>
      </c>
      <c r="G22" s="16">
        <f t="shared" si="0"/>
        <v>438872.2389</v>
      </c>
      <c r="H22" s="27">
        <f>RA!J26</f>
        <v>19.759744355538899</v>
      </c>
      <c r="I22" s="20">
        <f>VLOOKUP(B22,RMS!B:D,3,FALSE)</f>
        <v>546947.71651269204</v>
      </c>
      <c r="J22" s="21">
        <f>VLOOKUP(B22,RMS!B:E,4,FALSE)</f>
        <v>438872.25224615802</v>
      </c>
      <c r="K22" s="22">
        <f t="shared" si="1"/>
        <v>-8.8126920163631439E-3</v>
      </c>
      <c r="L22" s="22">
        <f t="shared" si="2"/>
        <v>-1.3346158026251942E-2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406593.77519999997</v>
      </c>
      <c r="F23" s="25">
        <f>VLOOKUP(C23,RA!B27:I62,8,0)</f>
        <v>114389.15180000001</v>
      </c>
      <c r="G23" s="16">
        <f t="shared" si="0"/>
        <v>292204.62339999998</v>
      </c>
      <c r="H23" s="27">
        <f>RA!J27</f>
        <v>28.133522640314101</v>
      </c>
      <c r="I23" s="20">
        <f>VLOOKUP(B23,RMS!B:D,3,FALSE)</f>
        <v>406593.56826924603</v>
      </c>
      <c r="J23" s="21">
        <f>VLOOKUP(B23,RMS!B:E,4,FALSE)</f>
        <v>292204.63533648598</v>
      </c>
      <c r="K23" s="22">
        <f t="shared" si="1"/>
        <v>0.20693075394956395</v>
      </c>
      <c r="L23" s="22">
        <f t="shared" si="2"/>
        <v>-1.1936486000195146E-2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1044426.8007</v>
      </c>
      <c r="F24" s="25">
        <f>VLOOKUP(C24,RA!B28:I63,8,0)</f>
        <v>37733.830699999999</v>
      </c>
      <c r="G24" s="16">
        <f t="shared" si="0"/>
        <v>1006692.97</v>
      </c>
      <c r="H24" s="27">
        <f>RA!J28</f>
        <v>3.6128746097581801</v>
      </c>
      <c r="I24" s="20">
        <f>VLOOKUP(B24,RMS!B:D,3,FALSE)</f>
        <v>1044426.80088938</v>
      </c>
      <c r="J24" s="21">
        <f>VLOOKUP(B24,RMS!B:E,4,FALSE)</f>
        <v>1006692.9580026499</v>
      </c>
      <c r="K24" s="22">
        <f t="shared" si="1"/>
        <v>-1.8938002176582813E-4</v>
      </c>
      <c r="L24" s="22">
        <f t="shared" si="2"/>
        <v>1.199735002592206E-2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796231.51289999997</v>
      </c>
      <c r="F25" s="25">
        <f>VLOOKUP(C25,RA!B29:I64,8,0)</f>
        <v>81427.409499999994</v>
      </c>
      <c r="G25" s="16">
        <f t="shared" si="0"/>
        <v>714804.10340000002</v>
      </c>
      <c r="H25" s="27">
        <f>RA!J29</f>
        <v>10.2265996988023</v>
      </c>
      <c r="I25" s="20">
        <f>VLOOKUP(B25,RMS!B:D,3,FALSE)</f>
        <v>796231.510890265</v>
      </c>
      <c r="J25" s="21">
        <f>VLOOKUP(B25,RMS!B:E,4,FALSE)</f>
        <v>714804.05179141299</v>
      </c>
      <c r="K25" s="22">
        <f t="shared" si="1"/>
        <v>2.0097349770367146E-3</v>
      </c>
      <c r="L25" s="22">
        <f t="shared" si="2"/>
        <v>5.1608587033115327E-2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1094691.8389000001</v>
      </c>
      <c r="F26" s="25">
        <f>VLOOKUP(C26,RA!B30:I65,8,0)</f>
        <v>92798.964300000007</v>
      </c>
      <c r="G26" s="16">
        <f t="shared" si="0"/>
        <v>1001892.8746000001</v>
      </c>
      <c r="H26" s="27">
        <f>RA!J30</f>
        <v>8.4771769554113892</v>
      </c>
      <c r="I26" s="20">
        <f>VLOOKUP(B26,RMS!B:D,3,FALSE)</f>
        <v>1094691.83649027</v>
      </c>
      <c r="J26" s="21">
        <f>VLOOKUP(B26,RMS!B:E,4,FALSE)</f>
        <v>1001892.85767848</v>
      </c>
      <c r="K26" s="22">
        <f t="shared" si="1"/>
        <v>2.4097301065921783E-3</v>
      </c>
      <c r="L26" s="22">
        <f t="shared" si="2"/>
        <v>1.6921520116738975E-2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1815347.1958000001</v>
      </c>
      <c r="F27" s="25">
        <f>VLOOKUP(C27,RA!B31:I66,8,0)</f>
        <v>-57142.640099999997</v>
      </c>
      <c r="G27" s="16">
        <f t="shared" si="0"/>
        <v>1872489.8359000001</v>
      </c>
      <c r="H27" s="27">
        <f>RA!J31</f>
        <v>-3.1477526851175202</v>
      </c>
      <c r="I27" s="20">
        <f>VLOOKUP(B27,RMS!B:D,3,FALSE)</f>
        <v>1815347.1066999999</v>
      </c>
      <c r="J27" s="21">
        <f>VLOOKUP(B27,RMS!B:E,4,FALSE)</f>
        <v>1872489.7844</v>
      </c>
      <c r="K27" s="22">
        <f t="shared" si="1"/>
        <v>8.9100000215694308E-2</v>
      </c>
      <c r="L27" s="22">
        <f t="shared" si="2"/>
        <v>5.1500000059604645E-2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114605.8486</v>
      </c>
      <c r="F28" s="25">
        <f>VLOOKUP(C28,RA!B32:I67,8,0)</f>
        <v>30284.862700000001</v>
      </c>
      <c r="G28" s="16">
        <f t="shared" si="0"/>
        <v>84320.9859</v>
      </c>
      <c r="H28" s="27">
        <f>RA!J32</f>
        <v>26.425233153415199</v>
      </c>
      <c r="I28" s="20">
        <f>VLOOKUP(B28,RMS!B:D,3,FALSE)</f>
        <v>114605.791849588</v>
      </c>
      <c r="J28" s="21">
        <f>VLOOKUP(B28,RMS!B:E,4,FALSE)</f>
        <v>84320.978897045206</v>
      </c>
      <c r="K28" s="22">
        <f t="shared" si="1"/>
        <v>5.675041199719999E-2</v>
      </c>
      <c r="L28" s="22">
        <f t="shared" si="2"/>
        <v>7.0029547932790592E-3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9.4016999999999999</v>
      </c>
      <c r="F29" s="25">
        <f>VLOOKUP(C29,RA!B33:I68,8,0)</f>
        <v>0</v>
      </c>
      <c r="G29" s="16">
        <f t="shared" si="0"/>
        <v>9.4016999999999999</v>
      </c>
      <c r="H29" s="27">
        <f>RA!J33</f>
        <v>0</v>
      </c>
      <c r="I29" s="20">
        <f>VLOOKUP(B29,RMS!B:D,3,FALSE)</f>
        <v>9.4016999999999999</v>
      </c>
      <c r="J29" s="21">
        <f>VLOOKUP(B29,RMS!B:E,4,FALSE)</f>
        <v>9.4016999999999999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181020.71520000001</v>
      </c>
      <c r="F31" s="25">
        <f>VLOOKUP(C31,RA!B35:I70,8,0)</f>
        <v>16997.102999999999</v>
      </c>
      <c r="G31" s="16">
        <f t="shared" si="0"/>
        <v>164023.6122</v>
      </c>
      <c r="H31" s="27">
        <f>RA!J35</f>
        <v>9.3895900152757807</v>
      </c>
      <c r="I31" s="20">
        <f>VLOOKUP(B31,RMS!B:D,3,FALSE)</f>
        <v>181020.71460000001</v>
      </c>
      <c r="J31" s="21">
        <f>VLOOKUP(B31,RMS!B:E,4,FALSE)</f>
        <v>164023.60879999999</v>
      </c>
      <c r="K31" s="22">
        <f t="shared" si="1"/>
        <v>5.9999999939464033E-4</v>
      </c>
      <c r="L31" s="22">
        <f t="shared" si="2"/>
        <v>3.4000000159721822E-3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280498.31670000002</v>
      </c>
      <c r="F35" s="25">
        <f>VLOOKUP(C35,RA!B8:I74,8,0)</f>
        <v>16807.980299999999</v>
      </c>
      <c r="G35" s="16">
        <f t="shared" si="0"/>
        <v>263690.33640000003</v>
      </c>
      <c r="H35" s="27">
        <f>RA!J39</f>
        <v>5.9921857990957399</v>
      </c>
      <c r="I35" s="20">
        <f>VLOOKUP(B35,RMS!B:D,3,FALSE)</f>
        <v>280498.31617265003</v>
      </c>
      <c r="J35" s="21">
        <f>VLOOKUP(B35,RMS!B:E,4,FALSE)</f>
        <v>263690.33547008497</v>
      </c>
      <c r="K35" s="22">
        <f t="shared" si="1"/>
        <v>5.2734999917447567E-4</v>
      </c>
      <c r="L35" s="22">
        <f t="shared" si="2"/>
        <v>9.2991505516692996E-4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418695.17930000002</v>
      </c>
      <c r="F36" s="25">
        <f>VLOOKUP(C36,RA!B8:I75,8,0)</f>
        <v>29178.550500000001</v>
      </c>
      <c r="G36" s="16">
        <f t="shared" si="0"/>
        <v>389516.62880000001</v>
      </c>
      <c r="H36" s="27">
        <f>RA!J40</f>
        <v>6.96892439716704</v>
      </c>
      <c r="I36" s="20">
        <f>VLOOKUP(B36,RMS!B:D,3,FALSE)</f>
        <v>418695.16862564097</v>
      </c>
      <c r="J36" s="21">
        <f>VLOOKUP(B36,RMS!B:E,4,FALSE)</f>
        <v>389516.62735897402</v>
      </c>
      <c r="K36" s="22">
        <f t="shared" si="1"/>
        <v>1.0674359044060111E-2</v>
      </c>
      <c r="L36" s="22">
        <f t="shared" si="2"/>
        <v>1.4410259900614619E-3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148956.71299999999</v>
      </c>
      <c r="F40" s="25">
        <f>VLOOKUP(C40,RA!B8:I78,8,0)</f>
        <v>16116.0051</v>
      </c>
      <c r="G40" s="16">
        <f t="shared" si="0"/>
        <v>132840.70789999998</v>
      </c>
      <c r="H40" s="27">
        <f>RA!J43</f>
        <v>0</v>
      </c>
      <c r="I40" s="20">
        <f>VLOOKUP(B40,RMS!B:D,3,FALSE)</f>
        <v>148956.712805385</v>
      </c>
      <c r="J40" s="21">
        <f>VLOOKUP(B40,RMS!B:E,4,FALSE)</f>
        <v>132840.709628621</v>
      </c>
      <c r="K40" s="22">
        <f t="shared" si="1"/>
        <v>1.9461498595774174E-4</v>
      </c>
      <c r="L40" s="22">
        <f t="shared" si="2"/>
        <v>-1.7286210204474628E-3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21353575.2665</v>
      </c>
      <c r="E7" s="65">
        <v>23041097</v>
      </c>
      <c r="F7" s="66">
        <v>92.676035635369303</v>
      </c>
      <c r="G7" s="65">
        <v>13948815.2688</v>
      </c>
      <c r="H7" s="66">
        <v>53.0852251965985</v>
      </c>
      <c r="I7" s="65">
        <v>1507811.0120000001</v>
      </c>
      <c r="J7" s="66">
        <v>7.0611641993530201</v>
      </c>
      <c r="K7" s="65">
        <v>1700769.8059</v>
      </c>
      <c r="L7" s="66">
        <v>12.192933759071201</v>
      </c>
      <c r="M7" s="66">
        <v>-0.113453797939393</v>
      </c>
      <c r="N7" s="65">
        <v>76281662.576199993</v>
      </c>
      <c r="O7" s="65">
        <v>4846605846.1992998</v>
      </c>
      <c r="P7" s="65">
        <v>1012898</v>
      </c>
      <c r="Q7" s="65">
        <v>984742</v>
      </c>
      <c r="R7" s="66">
        <v>2.8592260713973898</v>
      </c>
      <c r="S7" s="65">
        <v>21.0816639646835</v>
      </c>
      <c r="T7" s="65">
        <v>19.2522888435753</v>
      </c>
      <c r="U7" s="67">
        <v>8.6775651304036305</v>
      </c>
      <c r="V7" s="55"/>
      <c r="W7" s="55"/>
    </row>
    <row r="8" spans="1:23" ht="14.25" thickBot="1" x14ac:dyDescent="0.2">
      <c r="A8" s="52">
        <v>41886</v>
      </c>
      <c r="B8" s="42" t="s">
        <v>6</v>
      </c>
      <c r="C8" s="43"/>
      <c r="D8" s="68">
        <v>705605.17500000005</v>
      </c>
      <c r="E8" s="68">
        <v>906071</v>
      </c>
      <c r="F8" s="69">
        <v>77.875263086446907</v>
      </c>
      <c r="G8" s="68">
        <v>542034.47679999995</v>
      </c>
      <c r="H8" s="69">
        <v>30.177176028666999</v>
      </c>
      <c r="I8" s="68">
        <v>180656.91699999999</v>
      </c>
      <c r="J8" s="69">
        <v>25.603116785530901</v>
      </c>
      <c r="K8" s="68">
        <v>116667.1171</v>
      </c>
      <c r="L8" s="69">
        <v>21.523929213648099</v>
      </c>
      <c r="M8" s="69">
        <v>0.54848188153266697</v>
      </c>
      <c r="N8" s="68">
        <v>2923043.2437</v>
      </c>
      <c r="O8" s="68">
        <v>184027515.1013</v>
      </c>
      <c r="P8" s="68">
        <v>27706</v>
      </c>
      <c r="Q8" s="68">
        <v>28396</v>
      </c>
      <c r="R8" s="69">
        <v>-2.4299197070009799</v>
      </c>
      <c r="S8" s="68">
        <v>25.4675945643543</v>
      </c>
      <c r="T8" s="68">
        <v>24.8458301450909</v>
      </c>
      <c r="U8" s="70">
        <v>2.4413943676239001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118339.3703</v>
      </c>
      <c r="E9" s="68">
        <v>85481</v>
      </c>
      <c r="F9" s="69">
        <v>138.43938454159399</v>
      </c>
      <c r="G9" s="68">
        <v>98008.947799999994</v>
      </c>
      <c r="H9" s="69">
        <v>20.743435121339001</v>
      </c>
      <c r="I9" s="68">
        <v>27404.396700000001</v>
      </c>
      <c r="J9" s="69">
        <v>23.1574636830732</v>
      </c>
      <c r="K9" s="68">
        <v>13077.669099999999</v>
      </c>
      <c r="L9" s="69">
        <v>13.343342004534801</v>
      </c>
      <c r="M9" s="69">
        <v>1.0955107894571201</v>
      </c>
      <c r="N9" s="68">
        <v>660535.18909999996</v>
      </c>
      <c r="O9" s="68">
        <v>32728175.4023</v>
      </c>
      <c r="P9" s="68">
        <v>7023</v>
      </c>
      <c r="Q9" s="68">
        <v>7806</v>
      </c>
      <c r="R9" s="69">
        <v>-10.030745580322799</v>
      </c>
      <c r="S9" s="68">
        <v>16.850259191228801</v>
      </c>
      <c r="T9" s="68">
        <v>17.310946054317199</v>
      </c>
      <c r="U9" s="70">
        <v>-2.7340046100191602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118404.84420000001</v>
      </c>
      <c r="E10" s="68">
        <v>157962</v>
      </c>
      <c r="F10" s="69">
        <v>74.957802636077005</v>
      </c>
      <c r="G10" s="68">
        <v>92153.382199999993</v>
      </c>
      <c r="H10" s="69">
        <v>28.4867048536825</v>
      </c>
      <c r="I10" s="68">
        <v>28783.417000000001</v>
      </c>
      <c r="J10" s="69">
        <v>24.309323824100801</v>
      </c>
      <c r="K10" s="68">
        <v>19708.823799999998</v>
      </c>
      <c r="L10" s="69">
        <v>21.386978241586501</v>
      </c>
      <c r="M10" s="69">
        <v>0.46043301680945597</v>
      </c>
      <c r="N10" s="68">
        <v>478754.0099</v>
      </c>
      <c r="O10" s="68">
        <v>46978197.987099998</v>
      </c>
      <c r="P10" s="68">
        <v>88607</v>
      </c>
      <c r="Q10" s="68">
        <v>88535</v>
      </c>
      <c r="R10" s="69">
        <v>8.1323770260355005E-2</v>
      </c>
      <c r="S10" s="68">
        <v>1.3362922139334401</v>
      </c>
      <c r="T10" s="68">
        <v>1.32355591461004</v>
      </c>
      <c r="U10" s="70">
        <v>0.95310735111635303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58459.849499999997</v>
      </c>
      <c r="E11" s="68">
        <v>44910</v>
      </c>
      <c r="F11" s="69">
        <v>130.171118904476</v>
      </c>
      <c r="G11" s="68">
        <v>46950.4758</v>
      </c>
      <c r="H11" s="69">
        <v>24.5138595592252</v>
      </c>
      <c r="I11" s="68">
        <v>12838.9023</v>
      </c>
      <c r="J11" s="69">
        <v>21.961914732606399</v>
      </c>
      <c r="K11" s="68">
        <v>9552.4768000000004</v>
      </c>
      <c r="L11" s="69">
        <v>20.345857283090599</v>
      </c>
      <c r="M11" s="69">
        <v>0.34403909779712799</v>
      </c>
      <c r="N11" s="68">
        <v>229605.2856</v>
      </c>
      <c r="O11" s="68">
        <v>19002389.049199998</v>
      </c>
      <c r="P11" s="68">
        <v>2767</v>
      </c>
      <c r="Q11" s="68">
        <v>2766</v>
      </c>
      <c r="R11" s="69">
        <v>3.6153289949392001E-2</v>
      </c>
      <c r="S11" s="68">
        <v>21.127520599927699</v>
      </c>
      <c r="T11" s="68">
        <v>21.5966853579176</v>
      </c>
      <c r="U11" s="70">
        <v>-2.2206333003951899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170999.924</v>
      </c>
      <c r="E12" s="68">
        <v>141168</v>
      </c>
      <c r="F12" s="69">
        <v>121.13221409951301</v>
      </c>
      <c r="G12" s="68">
        <v>219200.60750000001</v>
      </c>
      <c r="H12" s="69">
        <v>-21.989301968517601</v>
      </c>
      <c r="I12" s="68">
        <v>33685.8367</v>
      </c>
      <c r="J12" s="69">
        <v>19.699328462859398</v>
      </c>
      <c r="K12" s="68">
        <v>19555.4293</v>
      </c>
      <c r="L12" s="69">
        <v>8.9212477661586806</v>
      </c>
      <c r="M12" s="69">
        <v>0.72258231630844305</v>
      </c>
      <c r="N12" s="68">
        <v>760952.13580000005</v>
      </c>
      <c r="O12" s="68">
        <v>57215769.205799997</v>
      </c>
      <c r="P12" s="68">
        <v>2093</v>
      </c>
      <c r="Q12" s="68">
        <v>1635</v>
      </c>
      <c r="R12" s="69">
        <v>28.012232415902101</v>
      </c>
      <c r="S12" s="68">
        <v>81.700871476349704</v>
      </c>
      <c r="T12" s="68">
        <v>88.169141896024499</v>
      </c>
      <c r="U12" s="70">
        <v>-7.9170152077840701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284636.69469999999</v>
      </c>
      <c r="E13" s="68">
        <v>237828</v>
      </c>
      <c r="F13" s="69">
        <v>119.681742561851</v>
      </c>
      <c r="G13" s="68">
        <v>253223.78339999999</v>
      </c>
      <c r="H13" s="69">
        <v>12.405197836563101</v>
      </c>
      <c r="I13" s="68">
        <v>69451.984100000001</v>
      </c>
      <c r="J13" s="69">
        <v>24.4002215431853</v>
      </c>
      <c r="K13" s="68">
        <v>64216.860699999997</v>
      </c>
      <c r="L13" s="69">
        <v>25.359727209572998</v>
      </c>
      <c r="M13" s="69">
        <v>8.1522568106478996E-2</v>
      </c>
      <c r="N13" s="68">
        <v>1153973.7006000001</v>
      </c>
      <c r="O13" s="68">
        <v>91293115.950200006</v>
      </c>
      <c r="P13" s="68">
        <v>12381</v>
      </c>
      <c r="Q13" s="68">
        <v>12137</v>
      </c>
      <c r="R13" s="69">
        <v>2.0103814781247298</v>
      </c>
      <c r="S13" s="68">
        <v>22.989798457313601</v>
      </c>
      <c r="T13" s="68">
        <v>22.4247272554997</v>
      </c>
      <c r="U13" s="70">
        <v>2.45792151185278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129090.048</v>
      </c>
      <c r="E14" s="68">
        <v>125431</v>
      </c>
      <c r="F14" s="69">
        <v>102.91717996348601</v>
      </c>
      <c r="G14" s="68">
        <v>226997.35860000001</v>
      </c>
      <c r="H14" s="69">
        <v>-43.131475715770698</v>
      </c>
      <c r="I14" s="68">
        <v>26015.692200000001</v>
      </c>
      <c r="J14" s="69">
        <v>20.1531354299287</v>
      </c>
      <c r="K14" s="68">
        <v>42565.442000000003</v>
      </c>
      <c r="L14" s="69">
        <v>18.751514230174799</v>
      </c>
      <c r="M14" s="69">
        <v>-0.38880718776513601</v>
      </c>
      <c r="N14" s="68">
        <v>545659.31909999996</v>
      </c>
      <c r="O14" s="68">
        <v>43595262.892099999</v>
      </c>
      <c r="P14" s="68">
        <v>2561</v>
      </c>
      <c r="Q14" s="68">
        <v>2234</v>
      </c>
      <c r="R14" s="69">
        <v>14.6374216651746</v>
      </c>
      <c r="S14" s="68">
        <v>50.406110113236998</v>
      </c>
      <c r="T14" s="68">
        <v>51.640490778872</v>
      </c>
      <c r="U14" s="70">
        <v>-2.44887110483617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85204.294899999994</v>
      </c>
      <c r="E15" s="68">
        <v>80530</v>
      </c>
      <c r="F15" s="69">
        <v>105.804414379734</v>
      </c>
      <c r="G15" s="68">
        <v>105805.91959999999</v>
      </c>
      <c r="H15" s="69">
        <v>-19.471145639000699</v>
      </c>
      <c r="I15" s="68">
        <v>14224.977800000001</v>
      </c>
      <c r="J15" s="69">
        <v>16.695141737508798</v>
      </c>
      <c r="K15" s="68">
        <v>19164.308199999999</v>
      </c>
      <c r="L15" s="69">
        <v>18.112699433501302</v>
      </c>
      <c r="M15" s="69">
        <v>-0.25773590929830698</v>
      </c>
      <c r="N15" s="68">
        <v>478349.33769999997</v>
      </c>
      <c r="O15" s="68">
        <v>34183928.2359</v>
      </c>
      <c r="P15" s="68">
        <v>3557</v>
      </c>
      <c r="Q15" s="68">
        <v>6336</v>
      </c>
      <c r="R15" s="69">
        <v>-43.860479797979799</v>
      </c>
      <c r="S15" s="68">
        <v>23.953976637616002</v>
      </c>
      <c r="T15" s="68">
        <v>27.857531044823201</v>
      </c>
      <c r="U15" s="70">
        <v>-16.296060008163099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1238858.3654</v>
      </c>
      <c r="E16" s="68">
        <v>1304680</v>
      </c>
      <c r="F16" s="69">
        <v>94.954959484317996</v>
      </c>
      <c r="G16" s="68">
        <v>567938.88919999998</v>
      </c>
      <c r="H16" s="69">
        <v>118.13233588301399</v>
      </c>
      <c r="I16" s="68">
        <v>-3931.8375999999998</v>
      </c>
      <c r="J16" s="69">
        <v>-0.31737587684048901</v>
      </c>
      <c r="K16" s="68">
        <v>22331.546900000001</v>
      </c>
      <c r="L16" s="69">
        <v>3.9320334149781999</v>
      </c>
      <c r="M16" s="69">
        <v>-1.17606651333231</v>
      </c>
      <c r="N16" s="68">
        <v>4704398.0165999997</v>
      </c>
      <c r="O16" s="68">
        <v>252684466.24759999</v>
      </c>
      <c r="P16" s="68">
        <v>49579</v>
      </c>
      <c r="Q16" s="68">
        <v>47729</v>
      </c>
      <c r="R16" s="69">
        <v>3.8760502000879899</v>
      </c>
      <c r="S16" s="68">
        <v>24.987562584965399</v>
      </c>
      <c r="T16" s="68">
        <v>21.5092773114878</v>
      </c>
      <c r="U16" s="70">
        <v>13.9200662795757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2467586.0048000002</v>
      </c>
      <c r="E17" s="68">
        <v>3004204</v>
      </c>
      <c r="F17" s="69">
        <v>82.137764439432203</v>
      </c>
      <c r="G17" s="68">
        <v>654941.35759999999</v>
      </c>
      <c r="H17" s="69">
        <v>276.76441961801697</v>
      </c>
      <c r="I17" s="68">
        <v>-19710.368900000001</v>
      </c>
      <c r="J17" s="69">
        <v>-0.79877130368136995</v>
      </c>
      <c r="K17" s="68">
        <v>70790.778399999996</v>
      </c>
      <c r="L17" s="69">
        <v>10.808720136320201</v>
      </c>
      <c r="M17" s="69">
        <v>-1.27843130624483</v>
      </c>
      <c r="N17" s="68">
        <v>6989106.6675000004</v>
      </c>
      <c r="O17" s="68">
        <v>243127728.72240001</v>
      </c>
      <c r="P17" s="68">
        <v>30024</v>
      </c>
      <c r="Q17" s="68">
        <v>23823</v>
      </c>
      <c r="R17" s="69">
        <v>26.029467321496</v>
      </c>
      <c r="S17" s="68">
        <v>82.187117132960296</v>
      </c>
      <c r="T17" s="68">
        <v>77.519063228812499</v>
      </c>
      <c r="U17" s="70">
        <v>5.6797878633411001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1467618.5101999999</v>
      </c>
      <c r="E18" s="68">
        <v>1699028</v>
      </c>
      <c r="F18" s="69">
        <v>86.379889572155406</v>
      </c>
      <c r="G18" s="68">
        <v>1274549.2919999999</v>
      </c>
      <c r="H18" s="69">
        <v>15.1480385585589</v>
      </c>
      <c r="I18" s="68">
        <v>211644.94589999999</v>
      </c>
      <c r="J18" s="69">
        <v>14.4209782330395</v>
      </c>
      <c r="K18" s="68">
        <v>200987.08429999999</v>
      </c>
      <c r="L18" s="69">
        <v>15.769267266597</v>
      </c>
      <c r="M18" s="69">
        <v>5.3027594470158999E-2</v>
      </c>
      <c r="N18" s="68">
        <v>5644123.8567000004</v>
      </c>
      <c r="O18" s="68">
        <v>586828619.33290005</v>
      </c>
      <c r="P18" s="68">
        <v>74149</v>
      </c>
      <c r="Q18" s="68">
        <v>75020</v>
      </c>
      <c r="R18" s="69">
        <v>-1.1610237270061301</v>
      </c>
      <c r="S18" s="68">
        <v>19.792829440720698</v>
      </c>
      <c r="T18" s="68">
        <v>19.071282051452901</v>
      </c>
      <c r="U18" s="70">
        <v>3.6454989491461398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606718.71649999998</v>
      </c>
      <c r="E19" s="68">
        <v>731275</v>
      </c>
      <c r="F19" s="69">
        <v>82.9672444019008</v>
      </c>
      <c r="G19" s="68">
        <v>770150.89720000001</v>
      </c>
      <c r="H19" s="69">
        <v>-21.2207998840464</v>
      </c>
      <c r="I19" s="68">
        <v>51701.965199999999</v>
      </c>
      <c r="J19" s="69">
        <v>8.5215708357004303</v>
      </c>
      <c r="K19" s="68">
        <v>40238.840799999998</v>
      </c>
      <c r="L19" s="69">
        <v>5.2247995745112297</v>
      </c>
      <c r="M19" s="69">
        <v>0.28487710311973002</v>
      </c>
      <c r="N19" s="68">
        <v>2482908.4169000001</v>
      </c>
      <c r="O19" s="68">
        <v>184561635.9614</v>
      </c>
      <c r="P19" s="68">
        <v>12312</v>
      </c>
      <c r="Q19" s="68">
        <v>12979</v>
      </c>
      <c r="R19" s="69">
        <v>-5.1390708066877302</v>
      </c>
      <c r="S19" s="68">
        <v>49.278648188758901</v>
      </c>
      <c r="T19" s="68">
        <v>62.3135177363433</v>
      </c>
      <c r="U19" s="70">
        <v>-26.451353733680101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1762156.9976999999</v>
      </c>
      <c r="E20" s="68">
        <v>1422766</v>
      </c>
      <c r="F20" s="69">
        <v>123.854308979832</v>
      </c>
      <c r="G20" s="68">
        <v>885186.81869999995</v>
      </c>
      <c r="H20" s="69">
        <v>99.071762081583302</v>
      </c>
      <c r="I20" s="68">
        <v>53727.468800000002</v>
      </c>
      <c r="J20" s="69">
        <v>3.0489603860567498</v>
      </c>
      <c r="K20" s="68">
        <v>29968.028600000001</v>
      </c>
      <c r="L20" s="69">
        <v>3.38550325952792</v>
      </c>
      <c r="M20" s="69">
        <v>0.79282626552218405</v>
      </c>
      <c r="N20" s="68">
        <v>5293177.5591000002</v>
      </c>
      <c r="O20" s="68">
        <v>276615846.20120001</v>
      </c>
      <c r="P20" s="68">
        <v>47050</v>
      </c>
      <c r="Q20" s="68">
        <v>44706</v>
      </c>
      <c r="R20" s="69">
        <v>5.24314409698923</v>
      </c>
      <c r="S20" s="68">
        <v>37.452858612114802</v>
      </c>
      <c r="T20" s="68">
        <v>30.305796906455502</v>
      </c>
      <c r="U20" s="70">
        <v>19.0828202986552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361766.36560000002</v>
      </c>
      <c r="E21" s="68">
        <v>419311</v>
      </c>
      <c r="F21" s="69">
        <v>86.276383304993203</v>
      </c>
      <c r="G21" s="68">
        <v>295111.35810000001</v>
      </c>
      <c r="H21" s="69">
        <v>22.5863917705985</v>
      </c>
      <c r="I21" s="68">
        <v>33659.454599999997</v>
      </c>
      <c r="J21" s="69">
        <v>9.3041967967847992</v>
      </c>
      <c r="K21" s="68">
        <v>39013.489099999999</v>
      </c>
      <c r="L21" s="69">
        <v>13.2199212362338</v>
      </c>
      <c r="M21" s="69">
        <v>-0.13723546966733599</v>
      </c>
      <c r="N21" s="68">
        <v>1353406.5766</v>
      </c>
      <c r="O21" s="68">
        <v>109977992.0465</v>
      </c>
      <c r="P21" s="68">
        <v>28935</v>
      </c>
      <c r="Q21" s="68">
        <v>26872</v>
      </c>
      <c r="R21" s="69">
        <v>7.6771360523965502</v>
      </c>
      <c r="S21" s="68">
        <v>12.5027256125799</v>
      </c>
      <c r="T21" s="68">
        <v>11.8371430224769</v>
      </c>
      <c r="U21" s="70">
        <v>5.3234999369521496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1160243.8152999999</v>
      </c>
      <c r="E22" s="68">
        <v>1221734</v>
      </c>
      <c r="F22" s="69">
        <v>94.966974423237801</v>
      </c>
      <c r="G22" s="68">
        <v>816801.92099999997</v>
      </c>
      <c r="H22" s="69">
        <v>42.047145760814097</v>
      </c>
      <c r="I22" s="68">
        <v>94619.683699999994</v>
      </c>
      <c r="J22" s="69">
        <v>8.1551551882682993</v>
      </c>
      <c r="K22" s="68">
        <v>108855.6002</v>
      </c>
      <c r="L22" s="69">
        <v>13.327049973967901</v>
      </c>
      <c r="M22" s="69">
        <v>-0.1307779891328</v>
      </c>
      <c r="N22" s="68">
        <v>4668448.0154999997</v>
      </c>
      <c r="O22" s="68">
        <v>340142085.35280001</v>
      </c>
      <c r="P22" s="68">
        <v>70466</v>
      </c>
      <c r="Q22" s="68">
        <v>70088</v>
      </c>
      <c r="R22" s="69">
        <v>0.53932199520603197</v>
      </c>
      <c r="S22" s="68">
        <v>16.465299794227001</v>
      </c>
      <c r="T22" s="68">
        <v>16.513434028649701</v>
      </c>
      <c r="U22" s="70">
        <v>-0.29233743098667397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3147346.4547999999</v>
      </c>
      <c r="E23" s="68">
        <v>2823255</v>
      </c>
      <c r="F23" s="69">
        <v>111.479354673949</v>
      </c>
      <c r="G23" s="68">
        <v>1800608.5151</v>
      </c>
      <c r="H23" s="69">
        <v>74.793489445717</v>
      </c>
      <c r="I23" s="68">
        <v>136795.3842</v>
      </c>
      <c r="J23" s="69">
        <v>4.3463719728526904</v>
      </c>
      <c r="K23" s="68">
        <v>194105.4546</v>
      </c>
      <c r="L23" s="69">
        <v>10.7799920400365</v>
      </c>
      <c r="M23" s="69">
        <v>-0.29525224068587302</v>
      </c>
      <c r="N23" s="68">
        <v>12440593.8914</v>
      </c>
      <c r="O23" s="68">
        <v>712620758.14069998</v>
      </c>
      <c r="P23" s="68">
        <v>88888</v>
      </c>
      <c r="Q23" s="68">
        <v>89599</v>
      </c>
      <c r="R23" s="69">
        <v>-0.79353564213886496</v>
      </c>
      <c r="S23" s="68">
        <v>35.408001696516997</v>
      </c>
      <c r="T23" s="68">
        <v>31.921569053226001</v>
      </c>
      <c r="U23" s="70">
        <v>9.84645412405151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328955.41259999998</v>
      </c>
      <c r="E24" s="68">
        <v>306674</v>
      </c>
      <c r="F24" s="69">
        <v>107.265504281419</v>
      </c>
      <c r="G24" s="68">
        <v>275531.22779999999</v>
      </c>
      <c r="H24" s="69">
        <v>19.3895208273013</v>
      </c>
      <c r="I24" s="68">
        <v>45459.753799999999</v>
      </c>
      <c r="J24" s="69">
        <v>13.8194272107259</v>
      </c>
      <c r="K24" s="68">
        <v>16982.314200000001</v>
      </c>
      <c r="L24" s="69">
        <v>6.1634807551930102</v>
      </c>
      <c r="M24" s="69">
        <v>1.67688804156032</v>
      </c>
      <c r="N24" s="68">
        <v>1055083.0736</v>
      </c>
      <c r="O24" s="68">
        <v>76806368.032299995</v>
      </c>
      <c r="P24" s="68">
        <v>30889</v>
      </c>
      <c r="Q24" s="68">
        <v>28043</v>
      </c>
      <c r="R24" s="69">
        <v>10.148700210391199</v>
      </c>
      <c r="S24" s="68">
        <v>10.649597351808101</v>
      </c>
      <c r="T24" s="68">
        <v>9.3325658595727994</v>
      </c>
      <c r="U24" s="70">
        <v>12.366960446741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293559.41729999997</v>
      </c>
      <c r="E25" s="68">
        <v>266622</v>
      </c>
      <c r="F25" s="69">
        <v>110.103223777483</v>
      </c>
      <c r="G25" s="68">
        <v>205754.27530000001</v>
      </c>
      <c r="H25" s="69">
        <v>42.674759429409498</v>
      </c>
      <c r="I25" s="68">
        <v>24115.751899999999</v>
      </c>
      <c r="J25" s="69">
        <v>8.2149474616769496</v>
      </c>
      <c r="K25" s="68">
        <v>22102.516599999999</v>
      </c>
      <c r="L25" s="69">
        <v>10.7421906873009</v>
      </c>
      <c r="M25" s="69">
        <v>9.1086247617612998E-2</v>
      </c>
      <c r="N25" s="68">
        <v>1014848.6746</v>
      </c>
      <c r="O25" s="68">
        <v>74218040.5942</v>
      </c>
      <c r="P25" s="68">
        <v>22166</v>
      </c>
      <c r="Q25" s="68">
        <v>20286</v>
      </c>
      <c r="R25" s="69">
        <v>9.2674751059844205</v>
      </c>
      <c r="S25" s="68">
        <v>13.243680289632801</v>
      </c>
      <c r="T25" s="68">
        <v>13.0452725524993</v>
      </c>
      <c r="U25" s="70">
        <v>1.4981314317049801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546947.70770000003</v>
      </c>
      <c r="E26" s="68">
        <v>509603</v>
      </c>
      <c r="F26" s="69">
        <v>107.328196203712</v>
      </c>
      <c r="G26" s="68">
        <v>376396.23050000001</v>
      </c>
      <c r="H26" s="69">
        <v>45.311685766204803</v>
      </c>
      <c r="I26" s="68">
        <v>108075.4688</v>
      </c>
      <c r="J26" s="69">
        <v>19.759744355538899</v>
      </c>
      <c r="K26" s="68">
        <v>81207.903999999995</v>
      </c>
      <c r="L26" s="69">
        <v>21.575110859140199</v>
      </c>
      <c r="M26" s="69">
        <v>0.330849135079265</v>
      </c>
      <c r="N26" s="68">
        <v>2357381.5347000002</v>
      </c>
      <c r="O26" s="68">
        <v>159948206.2561</v>
      </c>
      <c r="P26" s="68">
        <v>38242</v>
      </c>
      <c r="Q26" s="68">
        <v>44528</v>
      </c>
      <c r="R26" s="69">
        <v>-14.116960114983801</v>
      </c>
      <c r="S26" s="68">
        <v>14.302277801893201</v>
      </c>
      <c r="T26" s="68">
        <v>14.3198284023536</v>
      </c>
      <c r="U26" s="70">
        <v>-0.122711925355318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406593.77519999997</v>
      </c>
      <c r="E27" s="68">
        <v>313097</v>
      </c>
      <c r="F27" s="69">
        <v>129.861919852314</v>
      </c>
      <c r="G27" s="68">
        <v>289053.26669999998</v>
      </c>
      <c r="H27" s="69">
        <v>40.663961297483603</v>
      </c>
      <c r="I27" s="68">
        <v>114389.15180000001</v>
      </c>
      <c r="J27" s="69">
        <v>28.133522640314101</v>
      </c>
      <c r="K27" s="68">
        <v>83900.045499999993</v>
      </c>
      <c r="L27" s="69">
        <v>29.0258077543463</v>
      </c>
      <c r="M27" s="69">
        <v>0.36339797098203003</v>
      </c>
      <c r="N27" s="68">
        <v>1379452.3348999999</v>
      </c>
      <c r="O27" s="68">
        <v>69733400.495700002</v>
      </c>
      <c r="P27" s="68">
        <v>39623</v>
      </c>
      <c r="Q27" s="68">
        <v>40103</v>
      </c>
      <c r="R27" s="69">
        <v>-1.1969179363139899</v>
      </c>
      <c r="S27" s="68">
        <v>10.261559579032401</v>
      </c>
      <c r="T27" s="68">
        <v>9.5588292147719596</v>
      </c>
      <c r="U27" s="70">
        <v>6.84818286000423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1044426.8007</v>
      </c>
      <c r="E28" s="68">
        <v>1114986</v>
      </c>
      <c r="F28" s="69">
        <v>93.671741232625394</v>
      </c>
      <c r="G28" s="68">
        <v>928082.80649999995</v>
      </c>
      <c r="H28" s="69">
        <v>12.5359497434026</v>
      </c>
      <c r="I28" s="68">
        <v>37733.830699999999</v>
      </c>
      <c r="J28" s="69">
        <v>3.6128746097581801</v>
      </c>
      <c r="K28" s="68">
        <v>64042.397499999999</v>
      </c>
      <c r="L28" s="69">
        <v>6.9005046803439498</v>
      </c>
      <c r="M28" s="69">
        <v>-0.41079921781504197</v>
      </c>
      <c r="N28" s="68">
        <v>3896205.6283999998</v>
      </c>
      <c r="O28" s="68">
        <v>231992889.12900001</v>
      </c>
      <c r="P28" s="68">
        <v>53101</v>
      </c>
      <c r="Q28" s="68">
        <v>52515</v>
      </c>
      <c r="R28" s="69">
        <v>1.1158716557174</v>
      </c>
      <c r="S28" s="68">
        <v>19.668684218752901</v>
      </c>
      <c r="T28" s="68">
        <v>19.133515603161001</v>
      </c>
      <c r="U28" s="70">
        <v>2.7209172186601598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796231.51289999997</v>
      </c>
      <c r="E29" s="68">
        <v>702559</v>
      </c>
      <c r="F29" s="69">
        <v>113.333045751318</v>
      </c>
      <c r="G29" s="68">
        <v>698432.76150000002</v>
      </c>
      <c r="H29" s="69">
        <v>14.0026007929469</v>
      </c>
      <c r="I29" s="68">
        <v>81427.409499999994</v>
      </c>
      <c r="J29" s="69">
        <v>10.2265996988023</v>
      </c>
      <c r="K29" s="68">
        <v>116536.46030000001</v>
      </c>
      <c r="L29" s="69">
        <v>16.685422953201499</v>
      </c>
      <c r="M29" s="69">
        <v>-0.30127095597050702</v>
      </c>
      <c r="N29" s="68">
        <v>2836800.1822000002</v>
      </c>
      <c r="O29" s="68">
        <v>164838950.9542</v>
      </c>
      <c r="P29" s="68">
        <v>116939</v>
      </c>
      <c r="Q29" s="68">
        <v>108582</v>
      </c>
      <c r="R29" s="69">
        <v>7.6964874472748699</v>
      </c>
      <c r="S29" s="68">
        <v>6.8089475102403796</v>
      </c>
      <c r="T29" s="68">
        <v>6.3274503472030403</v>
      </c>
      <c r="U29" s="70">
        <v>7.0715358330078697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1094691.8389000001</v>
      </c>
      <c r="E30" s="68">
        <v>1462798</v>
      </c>
      <c r="F30" s="69">
        <v>74.835475499693104</v>
      </c>
      <c r="G30" s="68">
        <v>920133.64690000005</v>
      </c>
      <c r="H30" s="69">
        <v>18.970960641217701</v>
      </c>
      <c r="I30" s="68">
        <v>92798.964300000007</v>
      </c>
      <c r="J30" s="69">
        <v>8.4771769554113892</v>
      </c>
      <c r="K30" s="68">
        <v>165704.37150000001</v>
      </c>
      <c r="L30" s="69">
        <v>18.0087286296149</v>
      </c>
      <c r="M30" s="69">
        <v>-0.43997274507631201</v>
      </c>
      <c r="N30" s="68">
        <v>4030521.1080999998</v>
      </c>
      <c r="O30" s="68">
        <v>303067203.86870003</v>
      </c>
      <c r="P30" s="68">
        <v>78945</v>
      </c>
      <c r="Q30" s="68">
        <v>76069</v>
      </c>
      <c r="R30" s="69">
        <v>3.7807779778884898</v>
      </c>
      <c r="S30" s="68">
        <v>13.866512621445301</v>
      </c>
      <c r="T30" s="68">
        <v>13.2177698155622</v>
      </c>
      <c r="U30" s="70">
        <v>4.6784856697119697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1815347.1958000001</v>
      </c>
      <c r="E31" s="68">
        <v>1259407</v>
      </c>
      <c r="F31" s="69">
        <v>144.14301300532699</v>
      </c>
      <c r="G31" s="68">
        <v>667755.56499999994</v>
      </c>
      <c r="H31" s="69">
        <v>171.858040718837</v>
      </c>
      <c r="I31" s="68">
        <v>-57142.640099999997</v>
      </c>
      <c r="J31" s="69">
        <v>-3.1477526851175202</v>
      </c>
      <c r="K31" s="68">
        <v>41604.387699999999</v>
      </c>
      <c r="L31" s="69">
        <v>6.2304816134329002</v>
      </c>
      <c r="M31" s="69">
        <v>-2.3734762908192</v>
      </c>
      <c r="N31" s="68">
        <v>4781781.5855999999</v>
      </c>
      <c r="O31" s="68">
        <v>254893055.72139999</v>
      </c>
      <c r="P31" s="68">
        <v>42949</v>
      </c>
      <c r="Q31" s="68">
        <v>34070</v>
      </c>
      <c r="R31" s="69">
        <v>26.061050777810401</v>
      </c>
      <c r="S31" s="68">
        <v>42.267507876784101</v>
      </c>
      <c r="T31" s="68">
        <v>33.965341458761401</v>
      </c>
      <c r="U31" s="70">
        <v>19.641958646402198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114605.8486</v>
      </c>
      <c r="E32" s="68">
        <v>168463</v>
      </c>
      <c r="F32" s="69">
        <v>68.0302788149327</v>
      </c>
      <c r="G32" s="68">
        <v>128480.4512</v>
      </c>
      <c r="H32" s="69">
        <v>-10.798998968646201</v>
      </c>
      <c r="I32" s="68">
        <v>30284.862700000001</v>
      </c>
      <c r="J32" s="69">
        <v>26.425233153415199</v>
      </c>
      <c r="K32" s="68">
        <v>33216.886899999998</v>
      </c>
      <c r="L32" s="69">
        <v>25.853650566880901</v>
      </c>
      <c r="M32" s="69">
        <v>-8.8269084602265999E-2</v>
      </c>
      <c r="N32" s="68">
        <v>443235.5613</v>
      </c>
      <c r="O32" s="68">
        <v>38599080.283799998</v>
      </c>
      <c r="P32" s="68">
        <v>26193</v>
      </c>
      <c r="Q32" s="68">
        <v>24838</v>
      </c>
      <c r="R32" s="69">
        <v>5.4553506723568699</v>
      </c>
      <c r="S32" s="68">
        <v>4.3754380406979001</v>
      </c>
      <c r="T32" s="68">
        <v>4.5462923222481697</v>
      </c>
      <c r="U32" s="70">
        <v>-3.90484975358078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68">
        <v>9.4016999999999999</v>
      </c>
      <c r="E33" s="71"/>
      <c r="F33" s="71"/>
      <c r="G33" s="68">
        <v>48.7181</v>
      </c>
      <c r="H33" s="69">
        <v>-80.701833610095605</v>
      </c>
      <c r="I33" s="68">
        <v>0</v>
      </c>
      <c r="J33" s="69">
        <v>0</v>
      </c>
      <c r="K33" s="68">
        <v>10.222099999999999</v>
      </c>
      <c r="L33" s="69">
        <v>20.982140108091201</v>
      </c>
      <c r="M33" s="69">
        <v>-1</v>
      </c>
      <c r="N33" s="68">
        <v>44.828699999999998</v>
      </c>
      <c r="O33" s="68">
        <v>4910.0873000000001</v>
      </c>
      <c r="P33" s="68">
        <v>1</v>
      </c>
      <c r="Q33" s="68">
        <v>2</v>
      </c>
      <c r="R33" s="69">
        <v>-50</v>
      </c>
      <c r="S33" s="68">
        <v>9.4016999999999999</v>
      </c>
      <c r="T33" s="68">
        <v>7.4037499999999996</v>
      </c>
      <c r="U33" s="70">
        <v>21.2509439782167</v>
      </c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181020.71520000001</v>
      </c>
      <c r="E35" s="68">
        <v>208634</v>
      </c>
      <c r="F35" s="69">
        <v>86.764724445680002</v>
      </c>
      <c r="G35" s="68">
        <v>156789.103</v>
      </c>
      <c r="H35" s="69">
        <v>15.454908368217399</v>
      </c>
      <c r="I35" s="68">
        <v>16997.102999999999</v>
      </c>
      <c r="J35" s="69">
        <v>9.3895900152757807</v>
      </c>
      <c r="K35" s="68">
        <v>19404.455999999998</v>
      </c>
      <c r="L35" s="69">
        <v>12.3761509114572</v>
      </c>
      <c r="M35" s="69">
        <v>-0.12406186496544901</v>
      </c>
      <c r="N35" s="68">
        <v>642878.2047</v>
      </c>
      <c r="O35" s="68">
        <v>41882738.881999999</v>
      </c>
      <c r="P35" s="68">
        <v>12919</v>
      </c>
      <c r="Q35" s="68">
        <v>12452</v>
      </c>
      <c r="R35" s="69">
        <v>3.75040154192097</v>
      </c>
      <c r="S35" s="68">
        <v>14.011975787599701</v>
      </c>
      <c r="T35" s="68">
        <v>13.6224874718921</v>
      </c>
      <c r="U35" s="70">
        <v>2.7796816210050999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718259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267927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331286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280498.31670000002</v>
      </c>
      <c r="E39" s="68">
        <v>322141</v>
      </c>
      <c r="F39" s="69">
        <v>87.073150173371303</v>
      </c>
      <c r="G39" s="68">
        <v>326372.65100000001</v>
      </c>
      <c r="H39" s="69">
        <v>-14.0558144683514</v>
      </c>
      <c r="I39" s="68">
        <v>16807.980299999999</v>
      </c>
      <c r="J39" s="69">
        <v>5.9921857990957399</v>
      </c>
      <c r="K39" s="68">
        <v>18815.7444</v>
      </c>
      <c r="L39" s="69">
        <v>5.7651106311600797</v>
      </c>
      <c r="M39" s="69">
        <v>-0.10670659939449401</v>
      </c>
      <c r="N39" s="68">
        <v>1204044.9931999999</v>
      </c>
      <c r="O39" s="68">
        <v>69994449.9912</v>
      </c>
      <c r="P39" s="68">
        <v>428</v>
      </c>
      <c r="Q39" s="68">
        <v>434</v>
      </c>
      <c r="R39" s="69">
        <v>-1.3824884792626799</v>
      </c>
      <c r="S39" s="68">
        <v>655.36989883177603</v>
      </c>
      <c r="T39" s="68">
        <v>746.26807027649795</v>
      </c>
      <c r="U39" s="70">
        <v>-13.8697507478985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418695.17930000002</v>
      </c>
      <c r="E40" s="68">
        <v>305273</v>
      </c>
      <c r="F40" s="69">
        <v>137.154343587543</v>
      </c>
      <c r="G40" s="68">
        <v>318207.59039999999</v>
      </c>
      <c r="H40" s="69">
        <v>31.579255785093999</v>
      </c>
      <c r="I40" s="68">
        <v>29178.550500000001</v>
      </c>
      <c r="J40" s="69">
        <v>6.96892439716704</v>
      </c>
      <c r="K40" s="68">
        <v>24847.320100000001</v>
      </c>
      <c r="L40" s="69">
        <v>7.80852526766125</v>
      </c>
      <c r="M40" s="69">
        <v>0.17431378444712001</v>
      </c>
      <c r="N40" s="68">
        <v>1596443.1089999999</v>
      </c>
      <c r="O40" s="68">
        <v>136170385.79890001</v>
      </c>
      <c r="P40" s="68">
        <v>2313</v>
      </c>
      <c r="Q40" s="68">
        <v>2115</v>
      </c>
      <c r="R40" s="69">
        <v>9.3617021276595693</v>
      </c>
      <c r="S40" s="68">
        <v>181.018235754432</v>
      </c>
      <c r="T40" s="68">
        <v>185.50880983451501</v>
      </c>
      <c r="U40" s="70">
        <v>-2.4807302211119699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273170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104564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148956.71299999999</v>
      </c>
      <c r="E44" s="73">
        <v>0</v>
      </c>
      <c r="F44" s="74"/>
      <c r="G44" s="73">
        <v>8112.9742999999999</v>
      </c>
      <c r="H44" s="75">
        <v>1736.03087464483</v>
      </c>
      <c r="I44" s="73">
        <v>16116.0051</v>
      </c>
      <c r="J44" s="75">
        <v>10.8192539801815</v>
      </c>
      <c r="K44" s="73">
        <v>1595.8291999999999</v>
      </c>
      <c r="L44" s="75">
        <v>19.670088194412301</v>
      </c>
      <c r="M44" s="75">
        <v>9.0988283081923793</v>
      </c>
      <c r="N44" s="73">
        <v>235906.53539999999</v>
      </c>
      <c r="O44" s="73">
        <v>8872499.3348999992</v>
      </c>
      <c r="P44" s="73">
        <v>92</v>
      </c>
      <c r="Q44" s="73">
        <v>44</v>
      </c>
      <c r="R44" s="75">
        <v>109.09090909090899</v>
      </c>
      <c r="S44" s="73">
        <v>1619.0947065217399</v>
      </c>
      <c r="T44" s="73">
        <v>655.27127954545495</v>
      </c>
      <c r="U44" s="76">
        <v>59.528539195019803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62177</v>
      </c>
      <c r="D2" s="32">
        <v>705606.09704700904</v>
      </c>
      <c r="E2" s="32">
        <v>524948.25375042704</v>
      </c>
      <c r="F2" s="32">
        <v>180657.84329658101</v>
      </c>
      <c r="G2" s="32">
        <v>524948.25375042704</v>
      </c>
      <c r="H2" s="32">
        <v>0.25603214605520302</v>
      </c>
    </row>
    <row r="3" spans="1:8" ht="14.25" x14ac:dyDescent="0.2">
      <c r="A3" s="32">
        <v>2</v>
      </c>
      <c r="B3" s="33">
        <v>13</v>
      </c>
      <c r="C3" s="32">
        <v>17100.353999999999</v>
      </c>
      <c r="D3" s="32">
        <v>118339.40618756499</v>
      </c>
      <c r="E3" s="32">
        <v>90934.9878259814</v>
      </c>
      <c r="F3" s="32">
        <v>27404.418361583801</v>
      </c>
      <c r="G3" s="32">
        <v>90934.9878259814</v>
      </c>
      <c r="H3" s="32">
        <v>0.23157474964973601</v>
      </c>
    </row>
    <row r="4" spans="1:8" ht="14.25" x14ac:dyDescent="0.2">
      <c r="A4" s="32">
        <v>3</v>
      </c>
      <c r="B4" s="33">
        <v>14</v>
      </c>
      <c r="C4" s="32">
        <v>108907</v>
      </c>
      <c r="D4" s="32">
        <v>118407.046217949</v>
      </c>
      <c r="E4" s="32">
        <v>89621.426496581204</v>
      </c>
      <c r="F4" s="32">
        <v>28785.6197213675</v>
      </c>
      <c r="G4" s="32">
        <v>89621.426496581204</v>
      </c>
      <c r="H4" s="32">
        <v>0.243107320390229</v>
      </c>
    </row>
    <row r="5" spans="1:8" ht="14.25" x14ac:dyDescent="0.2">
      <c r="A5" s="32">
        <v>4</v>
      </c>
      <c r="B5" s="33">
        <v>15</v>
      </c>
      <c r="C5" s="32">
        <v>3512</v>
      </c>
      <c r="D5" s="32">
        <v>58459.883818803399</v>
      </c>
      <c r="E5" s="32">
        <v>45620.9471076923</v>
      </c>
      <c r="F5" s="32">
        <v>12838.936711111101</v>
      </c>
      <c r="G5" s="32">
        <v>45620.9471076923</v>
      </c>
      <c r="H5" s="32">
        <v>0.21961960702668201</v>
      </c>
    </row>
    <row r="6" spans="1:8" ht="14.25" x14ac:dyDescent="0.2">
      <c r="A6" s="32">
        <v>5</v>
      </c>
      <c r="B6" s="33">
        <v>16</v>
      </c>
      <c r="C6" s="32">
        <v>2995</v>
      </c>
      <c r="D6" s="32">
        <v>170999.89057948699</v>
      </c>
      <c r="E6" s="32">
        <v>137314.08872222199</v>
      </c>
      <c r="F6" s="32">
        <v>33685.801857265003</v>
      </c>
      <c r="G6" s="32">
        <v>137314.08872222199</v>
      </c>
      <c r="H6" s="32">
        <v>0.196993119370486</v>
      </c>
    </row>
    <row r="7" spans="1:8" ht="14.25" x14ac:dyDescent="0.2">
      <c r="A7" s="32">
        <v>6</v>
      </c>
      <c r="B7" s="33">
        <v>17</v>
      </c>
      <c r="C7" s="32">
        <v>22308</v>
      </c>
      <c r="D7" s="32">
        <v>284637.00600085501</v>
      </c>
      <c r="E7" s="32">
        <v>215184.71031538499</v>
      </c>
      <c r="F7" s="32">
        <v>69452.295685470104</v>
      </c>
      <c r="G7" s="32">
        <v>215184.71031538499</v>
      </c>
      <c r="H7" s="32">
        <v>0.244003043248922</v>
      </c>
    </row>
    <row r="8" spans="1:8" ht="14.25" x14ac:dyDescent="0.2">
      <c r="A8" s="32">
        <v>7</v>
      </c>
      <c r="B8" s="33">
        <v>18</v>
      </c>
      <c r="C8" s="32">
        <v>47549</v>
      </c>
      <c r="D8" s="32">
        <v>129090.05800256399</v>
      </c>
      <c r="E8" s="32">
        <v>103074.351601709</v>
      </c>
      <c r="F8" s="32">
        <v>26015.706400854699</v>
      </c>
      <c r="G8" s="32">
        <v>103074.351601709</v>
      </c>
      <c r="H8" s="32">
        <v>0.201531448690944</v>
      </c>
    </row>
    <row r="9" spans="1:8" ht="14.25" x14ac:dyDescent="0.2">
      <c r="A9" s="32">
        <v>8</v>
      </c>
      <c r="B9" s="33">
        <v>19</v>
      </c>
      <c r="C9" s="32">
        <v>21336</v>
      </c>
      <c r="D9" s="32">
        <v>85204.376552136804</v>
      </c>
      <c r="E9" s="32">
        <v>70979.3180461538</v>
      </c>
      <c r="F9" s="32">
        <v>14225.058505982901</v>
      </c>
      <c r="G9" s="32">
        <v>70979.3180461538</v>
      </c>
      <c r="H9" s="32">
        <v>0.16695220458867599</v>
      </c>
    </row>
    <row r="10" spans="1:8" ht="14.25" x14ac:dyDescent="0.2">
      <c r="A10" s="32">
        <v>9</v>
      </c>
      <c r="B10" s="33">
        <v>21</v>
      </c>
      <c r="C10" s="32">
        <v>241032</v>
      </c>
      <c r="D10" s="32">
        <v>1238858.0015</v>
      </c>
      <c r="E10" s="32">
        <v>1242790.203</v>
      </c>
      <c r="F10" s="32">
        <v>-3932.2015000000001</v>
      </c>
      <c r="G10" s="32">
        <v>1242790.203</v>
      </c>
      <c r="H10" s="32">
        <v>-3.1740534389243301E-3</v>
      </c>
    </row>
    <row r="11" spans="1:8" ht="14.25" x14ac:dyDescent="0.2">
      <c r="A11" s="32">
        <v>10</v>
      </c>
      <c r="B11" s="33">
        <v>22</v>
      </c>
      <c r="C11" s="32">
        <v>96632.81</v>
      </c>
      <c r="D11" s="32">
        <v>2467585.9461179501</v>
      </c>
      <c r="E11" s="32">
        <v>2487296.3804906001</v>
      </c>
      <c r="F11" s="32">
        <v>-19710.434372649601</v>
      </c>
      <c r="G11" s="32">
        <v>2487296.3804906001</v>
      </c>
      <c r="H11" s="32">
        <v>-7.98773975984844E-3</v>
      </c>
    </row>
    <row r="12" spans="1:8" ht="14.25" x14ac:dyDescent="0.2">
      <c r="A12" s="32">
        <v>11</v>
      </c>
      <c r="B12" s="33">
        <v>23</v>
      </c>
      <c r="C12" s="32">
        <v>177314.005</v>
      </c>
      <c r="D12" s="32">
        <v>1467618.72452222</v>
      </c>
      <c r="E12" s="32">
        <v>1255973.5640632501</v>
      </c>
      <c r="F12" s="32">
        <v>211645.16045897399</v>
      </c>
      <c r="G12" s="32">
        <v>1255973.5640632501</v>
      </c>
      <c r="H12" s="32">
        <v>0.14420990746617399</v>
      </c>
    </row>
    <row r="13" spans="1:8" ht="14.25" x14ac:dyDescent="0.2">
      <c r="A13" s="32">
        <v>12</v>
      </c>
      <c r="B13" s="33">
        <v>24</v>
      </c>
      <c r="C13" s="32">
        <v>18442.274000000001</v>
      </c>
      <c r="D13" s="32">
        <v>606718.83716068405</v>
      </c>
      <c r="E13" s="32">
        <v>555016.75092307699</v>
      </c>
      <c r="F13" s="32">
        <v>51702.086237606803</v>
      </c>
      <c r="G13" s="32">
        <v>555016.75092307699</v>
      </c>
      <c r="H13" s="32">
        <v>8.5215890905187205E-2</v>
      </c>
    </row>
    <row r="14" spans="1:8" ht="14.25" x14ac:dyDescent="0.2">
      <c r="A14" s="32">
        <v>13</v>
      </c>
      <c r="B14" s="33">
        <v>25</v>
      </c>
      <c r="C14" s="32">
        <v>99309</v>
      </c>
      <c r="D14" s="32">
        <v>1762156.8781999999</v>
      </c>
      <c r="E14" s="32">
        <v>1708429.5289</v>
      </c>
      <c r="F14" s="32">
        <v>53727.349300000002</v>
      </c>
      <c r="G14" s="32">
        <v>1708429.5289</v>
      </c>
      <c r="H14" s="32">
        <v>3.04895381135879E-2</v>
      </c>
    </row>
    <row r="15" spans="1:8" ht="14.25" x14ac:dyDescent="0.2">
      <c r="A15" s="32">
        <v>14</v>
      </c>
      <c r="B15" s="33">
        <v>26</v>
      </c>
      <c r="C15" s="32">
        <v>62089</v>
      </c>
      <c r="D15" s="32">
        <v>361766.22461854602</v>
      </c>
      <c r="E15" s="32">
        <v>328106.91051391</v>
      </c>
      <c r="F15" s="32">
        <v>33659.3141046366</v>
      </c>
      <c r="G15" s="32">
        <v>328106.91051391</v>
      </c>
      <c r="H15" s="32">
        <v>9.3041615867063401E-2</v>
      </c>
    </row>
    <row r="16" spans="1:8" ht="14.25" x14ac:dyDescent="0.2">
      <c r="A16" s="32">
        <v>15</v>
      </c>
      <c r="B16" s="33">
        <v>27</v>
      </c>
      <c r="C16" s="32">
        <v>170519.182</v>
      </c>
      <c r="D16" s="32">
        <v>1160244.5676666701</v>
      </c>
      <c r="E16" s="32">
        <v>1065624.1336999999</v>
      </c>
      <c r="F16" s="32">
        <v>94620.433966666693</v>
      </c>
      <c r="G16" s="32">
        <v>1065624.1336999999</v>
      </c>
      <c r="H16" s="32">
        <v>8.1552145645426302E-2</v>
      </c>
    </row>
    <row r="17" spans="1:8" ht="14.25" x14ac:dyDescent="0.2">
      <c r="A17" s="32">
        <v>16</v>
      </c>
      <c r="B17" s="33">
        <v>29</v>
      </c>
      <c r="C17" s="32">
        <v>232831</v>
      </c>
      <c r="D17" s="32">
        <v>3147348.17057607</v>
      </c>
      <c r="E17" s="32">
        <v>3010551.1125803399</v>
      </c>
      <c r="F17" s="32">
        <v>136797.05799572601</v>
      </c>
      <c r="G17" s="32">
        <v>3010551.1125803399</v>
      </c>
      <c r="H17" s="32">
        <v>4.3464227845719398E-2</v>
      </c>
    </row>
    <row r="18" spans="1:8" ht="14.25" x14ac:dyDescent="0.2">
      <c r="A18" s="32">
        <v>17</v>
      </c>
      <c r="B18" s="33">
        <v>31</v>
      </c>
      <c r="C18" s="32">
        <v>38805.502999999997</v>
      </c>
      <c r="D18" s="32">
        <v>328955.46608942602</v>
      </c>
      <c r="E18" s="32">
        <v>283495.61987711099</v>
      </c>
      <c r="F18" s="32">
        <v>45459.846212315097</v>
      </c>
      <c r="G18" s="32">
        <v>283495.61987711099</v>
      </c>
      <c r="H18" s="32">
        <v>0.13819453056285999</v>
      </c>
    </row>
    <row r="19" spans="1:8" ht="14.25" x14ac:dyDescent="0.2">
      <c r="A19" s="32">
        <v>18</v>
      </c>
      <c r="B19" s="33">
        <v>32</v>
      </c>
      <c r="C19" s="32">
        <v>18518.876</v>
      </c>
      <c r="D19" s="32">
        <v>293559.41767364799</v>
      </c>
      <c r="E19" s="32">
        <v>269443.66156135598</v>
      </c>
      <c r="F19" s="32">
        <v>24115.756112292402</v>
      </c>
      <c r="G19" s="32">
        <v>269443.66156135598</v>
      </c>
      <c r="H19" s="32">
        <v>8.2149488861236603E-2</v>
      </c>
    </row>
    <row r="20" spans="1:8" ht="14.25" x14ac:dyDescent="0.2">
      <c r="A20" s="32">
        <v>19</v>
      </c>
      <c r="B20" s="33">
        <v>33</v>
      </c>
      <c r="C20" s="32">
        <v>40987.697</v>
      </c>
      <c r="D20" s="32">
        <v>546947.71651269204</v>
      </c>
      <c r="E20" s="32">
        <v>438872.25224615802</v>
      </c>
      <c r="F20" s="32">
        <v>108075.46426653401</v>
      </c>
      <c r="G20" s="32">
        <v>438872.25224615802</v>
      </c>
      <c r="H20" s="32">
        <v>0.19759743208293701</v>
      </c>
    </row>
    <row r="21" spans="1:8" ht="14.25" x14ac:dyDescent="0.2">
      <c r="A21" s="32">
        <v>20</v>
      </c>
      <c r="B21" s="33">
        <v>34</v>
      </c>
      <c r="C21" s="32">
        <v>78092.248000000007</v>
      </c>
      <c r="D21" s="32">
        <v>406593.56826924603</v>
      </c>
      <c r="E21" s="32">
        <v>292204.63533648598</v>
      </c>
      <c r="F21" s="32">
        <v>114388.93293276</v>
      </c>
      <c r="G21" s="32">
        <v>292204.63533648598</v>
      </c>
      <c r="H21" s="32">
        <v>0.28133483129032699</v>
      </c>
    </row>
    <row r="22" spans="1:8" ht="14.25" x14ac:dyDescent="0.2">
      <c r="A22" s="32">
        <v>21</v>
      </c>
      <c r="B22" s="33">
        <v>35</v>
      </c>
      <c r="C22" s="32">
        <v>42787.394</v>
      </c>
      <c r="D22" s="32">
        <v>1044426.80088938</v>
      </c>
      <c r="E22" s="32">
        <v>1006692.9580026499</v>
      </c>
      <c r="F22" s="32">
        <v>37733.842886725703</v>
      </c>
      <c r="G22" s="32">
        <v>1006692.9580026499</v>
      </c>
      <c r="H22" s="32">
        <v>3.6128757759369502E-2</v>
      </c>
    </row>
    <row r="23" spans="1:8" ht="14.25" x14ac:dyDescent="0.2">
      <c r="A23" s="32">
        <v>22</v>
      </c>
      <c r="B23" s="33">
        <v>36</v>
      </c>
      <c r="C23" s="32">
        <v>169649.22099999999</v>
      </c>
      <c r="D23" s="32">
        <v>796231.510890265</v>
      </c>
      <c r="E23" s="32">
        <v>714804.05179141299</v>
      </c>
      <c r="F23" s="32">
        <v>81427.459098852298</v>
      </c>
      <c r="G23" s="32">
        <v>714804.05179141299</v>
      </c>
      <c r="H23" s="32">
        <v>0.10226605953814701</v>
      </c>
    </row>
    <row r="24" spans="1:8" ht="14.25" x14ac:dyDescent="0.2">
      <c r="A24" s="32">
        <v>23</v>
      </c>
      <c r="B24" s="33">
        <v>37</v>
      </c>
      <c r="C24" s="32">
        <v>137861.111</v>
      </c>
      <c r="D24" s="32">
        <v>1094691.83649027</v>
      </c>
      <c r="E24" s="32">
        <v>1001892.85767848</v>
      </c>
      <c r="F24" s="32">
        <v>92798.978811789799</v>
      </c>
      <c r="G24" s="32">
        <v>1001892.85767848</v>
      </c>
      <c r="H24" s="32">
        <v>8.4771782997227998E-2</v>
      </c>
    </row>
    <row r="25" spans="1:8" ht="14.25" x14ac:dyDescent="0.2">
      <c r="A25" s="32">
        <v>24</v>
      </c>
      <c r="B25" s="33">
        <v>38</v>
      </c>
      <c r="C25" s="32">
        <v>416554.967</v>
      </c>
      <c r="D25" s="32">
        <v>1815347.1066999999</v>
      </c>
      <c r="E25" s="32">
        <v>1872489.7844</v>
      </c>
      <c r="F25" s="32">
        <v>-57142.6777</v>
      </c>
      <c r="G25" s="32">
        <v>1872489.7844</v>
      </c>
      <c r="H25" s="32">
        <v>-3.1477549108432402E-2</v>
      </c>
    </row>
    <row r="26" spans="1:8" ht="14.25" x14ac:dyDescent="0.2">
      <c r="A26" s="32">
        <v>25</v>
      </c>
      <c r="B26" s="33">
        <v>39</v>
      </c>
      <c r="C26" s="32">
        <v>100099.84299999999</v>
      </c>
      <c r="D26" s="32">
        <v>114605.791849588</v>
      </c>
      <c r="E26" s="32">
        <v>84320.978897045206</v>
      </c>
      <c r="F26" s="32">
        <v>30284.812952542499</v>
      </c>
      <c r="G26" s="32">
        <v>84320.978897045206</v>
      </c>
      <c r="H26" s="32">
        <v>0.26425202831187899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9.4016999999999999</v>
      </c>
      <c r="E27" s="32">
        <v>9.4016999999999999</v>
      </c>
      <c r="F27" s="32">
        <v>0</v>
      </c>
      <c r="G27" s="32">
        <v>9.4016999999999999</v>
      </c>
      <c r="H27" s="32">
        <v>0</v>
      </c>
    </row>
    <row r="28" spans="1:8" ht="14.25" x14ac:dyDescent="0.2">
      <c r="A28" s="32">
        <v>27</v>
      </c>
      <c r="B28" s="33">
        <v>42</v>
      </c>
      <c r="C28" s="32">
        <v>10120.030000000001</v>
      </c>
      <c r="D28" s="32">
        <v>181020.71460000001</v>
      </c>
      <c r="E28" s="32">
        <v>164023.60879999999</v>
      </c>
      <c r="F28" s="32">
        <v>16997.105800000001</v>
      </c>
      <c r="G28" s="32">
        <v>164023.60879999999</v>
      </c>
      <c r="H28" s="32">
        <v>9.3895915931822296E-2</v>
      </c>
    </row>
    <row r="29" spans="1:8" ht="14.25" x14ac:dyDescent="0.2">
      <c r="A29" s="32">
        <v>28</v>
      </c>
      <c r="B29" s="33">
        <v>75</v>
      </c>
      <c r="C29" s="32">
        <v>424</v>
      </c>
      <c r="D29" s="32">
        <v>280498.31617265003</v>
      </c>
      <c r="E29" s="32">
        <v>263690.33547008497</v>
      </c>
      <c r="F29" s="32">
        <v>16807.980702564098</v>
      </c>
      <c r="G29" s="32">
        <v>263690.33547008497</v>
      </c>
      <c r="H29" s="32">
        <v>5.9921859538788202E-2</v>
      </c>
    </row>
    <row r="30" spans="1:8" ht="14.25" x14ac:dyDescent="0.2">
      <c r="A30" s="32">
        <v>29</v>
      </c>
      <c r="B30" s="33">
        <v>76</v>
      </c>
      <c r="C30" s="32">
        <v>2452</v>
      </c>
      <c r="D30" s="32">
        <v>418695.16862564097</v>
      </c>
      <c r="E30" s="32">
        <v>389516.62735897402</v>
      </c>
      <c r="F30" s="32">
        <v>29178.5412666667</v>
      </c>
      <c r="G30" s="32">
        <v>389516.62735897402</v>
      </c>
      <c r="H30" s="32">
        <v>6.9689223695713204E-2</v>
      </c>
    </row>
    <row r="31" spans="1:8" ht="14.25" x14ac:dyDescent="0.2">
      <c r="A31" s="32">
        <v>30</v>
      </c>
      <c r="B31" s="33">
        <v>99</v>
      </c>
      <c r="C31" s="32">
        <v>96</v>
      </c>
      <c r="D31" s="32">
        <v>148956.712805385</v>
      </c>
      <c r="E31" s="32">
        <v>132840.709628621</v>
      </c>
      <c r="F31" s="32">
        <v>16116.003176764199</v>
      </c>
      <c r="G31" s="32">
        <v>132840.709628621</v>
      </c>
      <c r="H31" s="32">
        <v>0.10819252703179701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2014-09-05T05:24:20Z</dcterms:modified>
</cp:coreProperties>
</file>