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<sst xmlns="http://schemas.openxmlformats.org/spreadsheetml/2006/main" count="116" uniqueCount="73">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</sst>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3" sqref="N1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32983969.2366</v>
      </c>
      <c r="F3" s="25">
        <f>RA!I7</f>
        <v>1381316.3278000001</v>
      </c>
      <c r="G3" s="16">
        <f>E3-F3</f>
        <v>31602652.908799998</v>
      </c>
      <c r="H3" s="27">
        <f>RA!J7</f>
        <v>4.1878414265171298</v>
      </c>
      <c r="I3" s="20">
        <f>SUM(I4:I40)</f>
        <v>32983976.093767781</v>
      </c>
      <c r="J3" s="21">
        <f>SUM(J4:J40)</f>
        <v>31602653.685470704</v>
      </c>
      <c r="K3" s="22">
        <f>E3-I3</f>
        <v>-6.8571677803993225</v>
      </c>
      <c r="L3" s="22">
        <f>G3-J3</f>
        <v>-0.77667070552706718</v>
      </c>
    </row>
    <row r="4" spans="1:13" x14ac:dyDescent="0.15">
      <c r="A4" s="41">
        <f>RA!A8</f>
        <v>41890</v>
      </c>
      <c r="B4" s="12">
        <v>12</v>
      </c>
      <c r="C4" s="38" t="s">
        <v>6</v>
      </c>
      <c r="D4" s="38"/>
      <c r="E4" s="15">
        <f>VLOOKUP(C4,RA!B8:D39,3,0)</f>
        <v>1721030.5044</v>
      </c>
      <c r="F4" s="25">
        <f>VLOOKUP(C4,RA!B8:I43,8,0)</f>
        <v>199534.5154</v>
      </c>
      <c r="G4" s="16">
        <f t="shared" ref="G4:G40" si="0">E4-F4</f>
        <v>1521495.9890000001</v>
      </c>
      <c r="H4" s="27">
        <f>RA!J8</f>
        <v>11.593897661306301</v>
      </c>
      <c r="I4" s="20">
        <f>VLOOKUP(B4,RMS!B:D,3,FALSE)</f>
        <v>1721031.7108871799</v>
      </c>
      <c r="J4" s="21">
        <f>VLOOKUP(B4,RMS!B:E,4,FALSE)</f>
        <v>1521495.9950743599</v>
      </c>
      <c r="K4" s="22">
        <f t="shared" ref="K4:K40" si="1">E4-I4</f>
        <v>-1.2064871799666435</v>
      </c>
      <c r="L4" s="22">
        <f t="shared" ref="L4:L40" si="2">G4-J4</f>
        <v>-6.0743598733097315E-3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206138.15160000001</v>
      </c>
      <c r="F5" s="25">
        <f>VLOOKUP(C5,RA!B9:I44,8,0)</f>
        <v>46655.538800000002</v>
      </c>
      <c r="G5" s="16">
        <f t="shared" si="0"/>
        <v>159482.6128</v>
      </c>
      <c r="H5" s="27">
        <f>RA!J9</f>
        <v>22.6331411424182</v>
      </c>
      <c r="I5" s="20">
        <f>VLOOKUP(B5,RMS!B:D,3,FALSE)</f>
        <v>206138.27912448399</v>
      </c>
      <c r="J5" s="21">
        <f>VLOOKUP(B5,RMS!B:E,4,FALSE)</f>
        <v>159482.61150777599</v>
      </c>
      <c r="K5" s="22">
        <f t="shared" si="1"/>
        <v>-0.12752448397804983</v>
      </c>
      <c r="L5" s="22">
        <f t="shared" si="2"/>
        <v>1.2922240130137652E-3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250704.2923</v>
      </c>
      <c r="F6" s="25">
        <f>VLOOKUP(C6,RA!B10:I45,8,0)</f>
        <v>59529.718500000003</v>
      </c>
      <c r="G6" s="16">
        <f t="shared" si="0"/>
        <v>191174.57380000001</v>
      </c>
      <c r="H6" s="27">
        <f>RA!J10</f>
        <v>23.7449937349956</v>
      </c>
      <c r="I6" s="20">
        <f>VLOOKUP(B6,RMS!B:D,3,FALSE)</f>
        <v>250707.606224786</v>
      </c>
      <c r="J6" s="21">
        <f>VLOOKUP(B6,RMS!B:E,4,FALSE)</f>
        <v>191174.57297008499</v>
      </c>
      <c r="K6" s="22">
        <f t="shared" si="1"/>
        <v>-3.3139247859944589</v>
      </c>
      <c r="L6" s="22">
        <f t="shared" si="2"/>
        <v>8.2991502131335437E-4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73153.552800000005</v>
      </c>
      <c r="F7" s="25">
        <f>VLOOKUP(C7,RA!B11:I46,8,0)</f>
        <v>15949.624</v>
      </c>
      <c r="G7" s="16">
        <f t="shared" si="0"/>
        <v>57203.928800000009</v>
      </c>
      <c r="H7" s="27">
        <f>RA!J11</f>
        <v>21.802938325642099</v>
      </c>
      <c r="I7" s="20">
        <f>VLOOKUP(B7,RMS!B:D,3,FALSE)</f>
        <v>73153.615082051299</v>
      </c>
      <c r="J7" s="21">
        <f>VLOOKUP(B7,RMS!B:E,4,FALSE)</f>
        <v>57203.928269230797</v>
      </c>
      <c r="K7" s="22">
        <f t="shared" si="1"/>
        <v>-6.2282051294459961E-2</v>
      </c>
      <c r="L7" s="22">
        <f t="shared" si="2"/>
        <v>5.3076921176398173E-4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320454.41899999999</v>
      </c>
      <c r="F8" s="25">
        <f>VLOOKUP(C8,RA!B12:I47,8,0)</f>
        <v>12566.1764</v>
      </c>
      <c r="G8" s="16">
        <f t="shared" si="0"/>
        <v>307888.2426</v>
      </c>
      <c r="H8" s="27">
        <f>RA!J12</f>
        <v>3.92136155875572</v>
      </c>
      <c r="I8" s="20">
        <f>VLOOKUP(B8,RMS!B:D,3,FALSE)</f>
        <v>320454.39344358997</v>
      </c>
      <c r="J8" s="21">
        <f>VLOOKUP(B8,RMS!B:E,4,FALSE)</f>
        <v>307888.24254017102</v>
      </c>
      <c r="K8" s="22">
        <f t="shared" si="1"/>
        <v>2.5556410022545606E-2</v>
      </c>
      <c r="L8" s="22">
        <f t="shared" si="2"/>
        <v>5.9828977100551128E-5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441360.2501</v>
      </c>
      <c r="F9" s="25">
        <f>VLOOKUP(C9,RA!B13:I48,8,0)</f>
        <v>88724.733800000002</v>
      </c>
      <c r="G9" s="16">
        <f t="shared" si="0"/>
        <v>352635.51630000002</v>
      </c>
      <c r="H9" s="27">
        <f>RA!J13</f>
        <v>20.102565598034101</v>
      </c>
      <c r="I9" s="20">
        <f>VLOOKUP(B9,RMS!B:D,3,FALSE)</f>
        <v>441360.62076495698</v>
      </c>
      <c r="J9" s="21">
        <f>VLOOKUP(B9,RMS!B:E,4,FALSE)</f>
        <v>352635.51635470102</v>
      </c>
      <c r="K9" s="22">
        <f t="shared" si="1"/>
        <v>-0.37066495697945356</v>
      </c>
      <c r="L9" s="22">
        <f t="shared" si="2"/>
        <v>-5.4700998589396477E-5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219929.8089</v>
      </c>
      <c r="F10" s="25">
        <f>VLOOKUP(C10,RA!B14:I49,8,0)</f>
        <v>33343.7431</v>
      </c>
      <c r="G10" s="16">
        <f t="shared" si="0"/>
        <v>186586.06580000001</v>
      </c>
      <c r="H10" s="27">
        <f>RA!J14</f>
        <v>15.161084014382601</v>
      </c>
      <c r="I10" s="20">
        <f>VLOOKUP(B10,RMS!B:D,3,FALSE)</f>
        <v>219929.81244957299</v>
      </c>
      <c r="J10" s="21">
        <f>VLOOKUP(B10,RMS!B:E,4,FALSE)</f>
        <v>186586.06328119701</v>
      </c>
      <c r="K10" s="22">
        <f t="shared" si="1"/>
        <v>-3.5495729825925082E-3</v>
      </c>
      <c r="L10" s="22">
        <f t="shared" si="2"/>
        <v>2.5188029976561666E-3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340143.96500000003</v>
      </c>
      <c r="F11" s="25">
        <f>VLOOKUP(C11,RA!B15:I50,8,0)</f>
        <v>-3619.431</v>
      </c>
      <c r="G11" s="16">
        <f t="shared" si="0"/>
        <v>343763.39600000001</v>
      </c>
      <c r="H11" s="27">
        <f>RA!J15</f>
        <v>-1.06408796639976</v>
      </c>
      <c r="I11" s="20">
        <f>VLOOKUP(B11,RMS!B:D,3,FALSE)</f>
        <v>340144.05743076903</v>
      </c>
      <c r="J11" s="21">
        <f>VLOOKUP(B11,RMS!B:E,4,FALSE)</f>
        <v>343763.39479829097</v>
      </c>
      <c r="K11" s="22">
        <f t="shared" si="1"/>
        <v>-9.2430769000202417E-2</v>
      </c>
      <c r="L11" s="22">
        <f t="shared" si="2"/>
        <v>1.201709033921361E-3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2682622.9731000001</v>
      </c>
      <c r="F12" s="25">
        <f>VLOOKUP(C12,RA!B16:I51,8,0)</f>
        <v>39828.864699999998</v>
      </c>
      <c r="G12" s="16">
        <f t="shared" si="0"/>
        <v>2642794.1084000003</v>
      </c>
      <c r="H12" s="27">
        <f>RA!J16</f>
        <v>1.4846985617950801</v>
      </c>
      <c r="I12" s="20">
        <f>VLOOKUP(B12,RMS!B:D,3,FALSE)</f>
        <v>2682622.2889</v>
      </c>
      <c r="J12" s="21">
        <f>VLOOKUP(B12,RMS!B:E,4,FALSE)</f>
        <v>2642794.1083999998</v>
      </c>
      <c r="K12" s="22">
        <f t="shared" si="1"/>
        <v>0.68420000001788139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5098255.4741000002</v>
      </c>
      <c r="F13" s="25">
        <f>VLOOKUP(C13,RA!B17:I52,8,0)</f>
        <v>-1138739.3954</v>
      </c>
      <c r="G13" s="16">
        <f t="shared" si="0"/>
        <v>6236994.8695</v>
      </c>
      <c r="H13" s="27">
        <f>RA!J17</f>
        <v>-22.335863731917499</v>
      </c>
      <c r="I13" s="20">
        <f>VLOOKUP(B13,RMS!B:D,3,FALSE)</f>
        <v>5098255.6227376098</v>
      </c>
      <c r="J13" s="21">
        <f>VLOOKUP(B13,RMS!B:E,4,FALSE)</f>
        <v>6236994.8850333299</v>
      </c>
      <c r="K13" s="22">
        <f t="shared" si="1"/>
        <v>-0.14863760955631733</v>
      </c>
      <c r="L13" s="22">
        <f t="shared" si="2"/>
        <v>-1.5533329918980598E-2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2468224.5244</v>
      </c>
      <c r="F14" s="25">
        <f>VLOOKUP(C14,RA!B18:I53,8,0)</f>
        <v>380982.11229999998</v>
      </c>
      <c r="G14" s="16">
        <f t="shared" si="0"/>
        <v>2087242.4121000001</v>
      </c>
      <c r="H14" s="27">
        <f>RA!J18</f>
        <v>15.4354722811375</v>
      </c>
      <c r="I14" s="20">
        <f>VLOOKUP(B14,RMS!B:D,3,FALSE)</f>
        <v>2468224.8959410298</v>
      </c>
      <c r="J14" s="21">
        <f>VLOOKUP(B14,RMS!B:E,4,FALSE)</f>
        <v>2087242.38669487</v>
      </c>
      <c r="K14" s="22">
        <f t="shared" si="1"/>
        <v>-0.37154102977365255</v>
      </c>
      <c r="L14" s="22">
        <f t="shared" si="2"/>
        <v>2.5405130116268992E-2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1032772.9161</v>
      </c>
      <c r="F15" s="25">
        <f>VLOOKUP(C15,RA!B19:I54,8,0)</f>
        <v>73977.465700000001</v>
      </c>
      <c r="G15" s="16">
        <f t="shared" si="0"/>
        <v>958795.45039999997</v>
      </c>
      <c r="H15" s="27">
        <f>RA!J19</f>
        <v>7.1629943569160197</v>
      </c>
      <c r="I15" s="20">
        <f>VLOOKUP(B15,RMS!B:D,3,FALSE)</f>
        <v>1032773.03433077</v>
      </c>
      <c r="J15" s="21">
        <f>VLOOKUP(B15,RMS!B:E,4,FALSE)</f>
        <v>958795.45166153798</v>
      </c>
      <c r="K15" s="22">
        <f t="shared" si="1"/>
        <v>-0.11823076999280602</v>
      </c>
      <c r="L15" s="22">
        <f t="shared" si="2"/>
        <v>-1.2615380110219121E-3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1674330.8914999999</v>
      </c>
      <c r="F16" s="25">
        <f>VLOOKUP(C16,RA!B20:I55,8,0)</f>
        <v>78995.901700000002</v>
      </c>
      <c r="G16" s="16">
        <f t="shared" si="0"/>
        <v>1595334.9897999999</v>
      </c>
      <c r="H16" s="27">
        <f>RA!J20</f>
        <v>4.7180579478665097</v>
      </c>
      <c r="I16" s="20">
        <f>VLOOKUP(B16,RMS!B:D,3,FALSE)</f>
        <v>1674330.6980000001</v>
      </c>
      <c r="J16" s="21">
        <f>VLOOKUP(B16,RMS!B:E,4,FALSE)</f>
        <v>1595334.9898000001</v>
      </c>
      <c r="K16" s="22">
        <f t="shared" si="1"/>
        <v>0.19349999981932342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475802.47070000001</v>
      </c>
      <c r="F17" s="25">
        <f>VLOOKUP(C17,RA!B21:I56,8,0)</f>
        <v>55324.280700000003</v>
      </c>
      <c r="G17" s="16">
        <f t="shared" si="0"/>
        <v>420478.19</v>
      </c>
      <c r="H17" s="27">
        <f>RA!J21</f>
        <v>11.627573227731901</v>
      </c>
      <c r="I17" s="20">
        <f>VLOOKUP(B17,RMS!B:D,3,FALSE)</f>
        <v>475802.21436312702</v>
      </c>
      <c r="J17" s="21">
        <f>VLOOKUP(B17,RMS!B:E,4,FALSE)</f>
        <v>420478.18989734497</v>
      </c>
      <c r="K17" s="22">
        <f t="shared" si="1"/>
        <v>0.25633687298977748</v>
      </c>
      <c r="L17" s="22">
        <f t="shared" si="2"/>
        <v>1.0265503078699112E-4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1678761.8857</v>
      </c>
      <c r="F18" s="25">
        <f>VLOOKUP(C18,RA!B22:I57,8,0)</f>
        <v>159593.45699999999</v>
      </c>
      <c r="G18" s="16">
        <f t="shared" si="0"/>
        <v>1519168.4287</v>
      </c>
      <c r="H18" s="27">
        <f>RA!J22</f>
        <v>9.50661665358537</v>
      </c>
      <c r="I18" s="20">
        <f>VLOOKUP(B18,RMS!B:D,3,FALSE)</f>
        <v>1678762.62826667</v>
      </c>
      <c r="J18" s="21">
        <f>VLOOKUP(B18,RMS!B:E,4,FALSE)</f>
        <v>1519168.4273000001</v>
      </c>
      <c r="K18" s="22">
        <f t="shared" si="1"/>
        <v>-0.74256667005829513</v>
      </c>
      <c r="L18" s="22">
        <f t="shared" si="2"/>
        <v>1.39999995008111E-3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4175703.3990000002</v>
      </c>
      <c r="F19" s="25">
        <f>VLOOKUP(C19,RA!B23:I58,8,0)</f>
        <v>380042.82010000001</v>
      </c>
      <c r="G19" s="16">
        <f t="shared" si="0"/>
        <v>3795660.5789000001</v>
      </c>
      <c r="H19" s="27">
        <f>RA!J23</f>
        <v>9.1012886641089707</v>
      </c>
      <c r="I19" s="20">
        <f>VLOOKUP(B19,RMS!B:D,3,FALSE)</f>
        <v>4175705.1059598299</v>
      </c>
      <c r="J19" s="21">
        <f>VLOOKUP(B19,RMS!B:E,4,FALSE)</f>
        <v>3795660.6444478598</v>
      </c>
      <c r="K19" s="22">
        <f t="shared" si="1"/>
        <v>-1.7069598296657205</v>
      </c>
      <c r="L19" s="22">
        <f t="shared" si="2"/>
        <v>-6.5547859761863947E-2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636421.62379999994</v>
      </c>
      <c r="F20" s="25">
        <f>VLOOKUP(C20,RA!B24:I59,8,0)</f>
        <v>106571.019</v>
      </c>
      <c r="G20" s="16">
        <f t="shared" si="0"/>
        <v>529850.60479999997</v>
      </c>
      <c r="H20" s="27">
        <f>RA!J24</f>
        <v>16.745348525978201</v>
      </c>
      <c r="I20" s="20">
        <f>VLOOKUP(B20,RMS!B:D,3,FALSE)</f>
        <v>636421.74809894897</v>
      </c>
      <c r="J20" s="21">
        <f>VLOOKUP(B20,RMS!B:E,4,FALSE)</f>
        <v>529850.59181381401</v>
      </c>
      <c r="K20" s="22">
        <f t="shared" si="1"/>
        <v>-0.12429894902743399</v>
      </c>
      <c r="L20" s="22">
        <f t="shared" si="2"/>
        <v>1.298618596047163E-2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646099.26879999996</v>
      </c>
      <c r="F21" s="25">
        <f>VLOOKUP(C21,RA!B25:I60,8,0)</f>
        <v>50974.597399999999</v>
      </c>
      <c r="G21" s="16">
        <f t="shared" si="0"/>
        <v>595124.67139999999</v>
      </c>
      <c r="H21" s="27">
        <f>RA!J25</f>
        <v>7.8895921821232102</v>
      </c>
      <c r="I21" s="20">
        <f>VLOOKUP(B21,RMS!B:D,3,FALSE)</f>
        <v>646099.28012790997</v>
      </c>
      <c r="J21" s="21">
        <f>VLOOKUP(B21,RMS!B:E,4,FALSE)</f>
        <v>595124.66577911703</v>
      </c>
      <c r="K21" s="22">
        <f t="shared" si="1"/>
        <v>-1.132791000418365E-2</v>
      </c>
      <c r="L21" s="22">
        <f t="shared" si="2"/>
        <v>5.6208829628303647E-3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737210.3443</v>
      </c>
      <c r="F22" s="25">
        <f>VLOOKUP(C22,RA!B26:I61,8,0)</f>
        <v>123920.1492</v>
      </c>
      <c r="G22" s="16">
        <f t="shared" si="0"/>
        <v>613290.19510000001</v>
      </c>
      <c r="H22" s="27">
        <f>RA!J26</f>
        <v>16.809334019541598</v>
      </c>
      <c r="I22" s="20">
        <f>VLOOKUP(B22,RMS!B:D,3,FALSE)</f>
        <v>737210.34883933095</v>
      </c>
      <c r="J22" s="21">
        <f>VLOOKUP(B22,RMS!B:E,4,FALSE)</f>
        <v>613290.30173017597</v>
      </c>
      <c r="K22" s="22">
        <f t="shared" si="1"/>
        <v>-4.5393309555947781E-3</v>
      </c>
      <c r="L22" s="22">
        <f t="shared" si="2"/>
        <v>-0.10663017595652491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643249.44299999997</v>
      </c>
      <c r="F23" s="25">
        <f>VLOOKUP(C23,RA!B27:I62,8,0)</f>
        <v>72399.805900000007</v>
      </c>
      <c r="G23" s="16">
        <f t="shared" si="0"/>
        <v>570849.63709999993</v>
      </c>
      <c r="H23" s="27">
        <f>RA!J27</f>
        <v>11.2553235277345</v>
      </c>
      <c r="I23" s="20">
        <f>VLOOKUP(B23,RMS!B:D,3,FALSE)</f>
        <v>643249.13850062795</v>
      </c>
      <c r="J23" s="21">
        <f>VLOOKUP(B23,RMS!B:E,4,FALSE)</f>
        <v>570849.62619970704</v>
      </c>
      <c r="K23" s="22">
        <f t="shared" si="1"/>
        <v>0.30449937202502042</v>
      </c>
      <c r="L23" s="22">
        <f t="shared" si="2"/>
        <v>1.0900292894802988E-2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1628577.0414</v>
      </c>
      <c r="F24" s="25">
        <f>VLOOKUP(C24,RA!B28:I63,8,0)</f>
        <v>47116.385699999999</v>
      </c>
      <c r="G24" s="16">
        <f t="shared" si="0"/>
        <v>1581460.6557</v>
      </c>
      <c r="H24" s="27">
        <f>RA!J28</f>
        <v>2.8931014316336299</v>
      </c>
      <c r="I24" s="20">
        <f>VLOOKUP(B24,RMS!B:D,3,FALSE)</f>
        <v>1628577.0401292001</v>
      </c>
      <c r="J24" s="21">
        <f>VLOOKUP(B24,RMS!B:E,4,FALSE)</f>
        <v>1581460.6311486701</v>
      </c>
      <c r="K24" s="22">
        <f t="shared" si="1"/>
        <v>1.2707998976111412E-3</v>
      </c>
      <c r="L24" s="22">
        <f t="shared" si="2"/>
        <v>2.4551329901441932E-2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816424.18590000004</v>
      </c>
      <c r="F25" s="25">
        <f>VLOOKUP(C25,RA!B29:I64,8,0)</f>
        <v>108614.3452</v>
      </c>
      <c r="G25" s="16">
        <f t="shared" si="0"/>
        <v>707809.84070000006</v>
      </c>
      <c r="H25" s="27">
        <f>RA!J29</f>
        <v>13.303665799693</v>
      </c>
      <c r="I25" s="20">
        <f>VLOOKUP(B25,RMS!B:D,3,FALSE)</f>
        <v>816424.18522654905</v>
      </c>
      <c r="J25" s="21">
        <f>VLOOKUP(B25,RMS!B:E,4,FALSE)</f>
        <v>707809.83591111796</v>
      </c>
      <c r="K25" s="22">
        <f t="shared" si="1"/>
        <v>6.7345099523663521E-4</v>
      </c>
      <c r="L25" s="22">
        <f t="shared" si="2"/>
        <v>4.7888820990920067E-3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2214187.9896</v>
      </c>
      <c r="F26" s="25">
        <f>VLOOKUP(C26,RA!B30:I65,8,0)</f>
        <v>250445.9969</v>
      </c>
      <c r="G26" s="16">
        <f t="shared" si="0"/>
        <v>1963741.9927000001</v>
      </c>
      <c r="H26" s="27">
        <f>RA!J30</f>
        <v>11.310963571130401</v>
      </c>
      <c r="I26" s="20">
        <f>VLOOKUP(B26,RMS!B:D,3,FALSE)</f>
        <v>2214187.9517858401</v>
      </c>
      <c r="J26" s="21">
        <f>VLOOKUP(B26,RMS!B:E,4,FALSE)</f>
        <v>1963742.0614952799</v>
      </c>
      <c r="K26" s="22">
        <f t="shared" si="1"/>
        <v>3.7814159877598286E-2</v>
      </c>
      <c r="L26" s="22">
        <f t="shared" si="2"/>
        <v>-6.8795279832556844E-2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1076895.9306000001</v>
      </c>
      <c r="F27" s="25">
        <f>VLOOKUP(C27,RA!B31:I66,8,0)</f>
        <v>287.22570000000002</v>
      </c>
      <c r="G27" s="16">
        <f t="shared" si="0"/>
        <v>1076608.7049</v>
      </c>
      <c r="H27" s="27">
        <f>RA!J31</f>
        <v>2.6671630176926E-2</v>
      </c>
      <c r="I27" s="20">
        <f>VLOOKUP(B27,RMS!B:D,3,FALSE)</f>
        <v>1076895.9513000001</v>
      </c>
      <c r="J27" s="21">
        <f>VLOOKUP(B27,RMS!B:E,4,FALSE)</f>
        <v>1076609.3152999999</v>
      </c>
      <c r="K27" s="22">
        <f t="shared" si="1"/>
        <v>-2.0699999993667006E-2</v>
      </c>
      <c r="L27" s="22">
        <f t="shared" si="2"/>
        <v>-0.61039999988861382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132823.16099999999</v>
      </c>
      <c r="F28" s="25">
        <f>VLOOKUP(C28,RA!B32:I67,8,0)</f>
        <v>31045.192999999999</v>
      </c>
      <c r="G28" s="16">
        <f t="shared" si="0"/>
        <v>101777.96799999999</v>
      </c>
      <c r="H28" s="27">
        <f>RA!J32</f>
        <v>23.3733279393945</v>
      </c>
      <c r="I28" s="20">
        <f>VLOOKUP(B28,RMS!B:D,3,FALSE)</f>
        <v>132823.110518539</v>
      </c>
      <c r="J28" s="21">
        <f>VLOOKUP(B28,RMS!B:E,4,FALSE)</f>
        <v>101777.954928723</v>
      </c>
      <c r="K28" s="22">
        <f t="shared" si="1"/>
        <v>5.0481460988521576E-2</v>
      </c>
      <c r="L28" s="22">
        <f t="shared" si="2"/>
        <v>1.307127698964905E-2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2.0354000000000001</v>
      </c>
      <c r="F29" s="25">
        <f>VLOOKUP(C29,RA!B33:I68,8,0)</f>
        <v>0.38240000000000002</v>
      </c>
      <c r="G29" s="16">
        <f t="shared" si="0"/>
        <v>1.653</v>
      </c>
      <c r="H29" s="27">
        <f>RA!J33</f>
        <v>18.7874619239462</v>
      </c>
      <c r="I29" s="20">
        <f>VLOOKUP(B29,RMS!B:D,3,FALSE)</f>
        <v>2.0354000000000001</v>
      </c>
      <c r="J29" s="21">
        <f>VLOOKUP(B29,RMS!B:E,4,FALSE)</f>
        <v>1.653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243523.2562</v>
      </c>
      <c r="F31" s="25">
        <f>VLOOKUP(C31,RA!B35:I70,8,0)</f>
        <v>24055.056799999998</v>
      </c>
      <c r="G31" s="16">
        <f t="shared" si="0"/>
        <v>219468.19940000001</v>
      </c>
      <c r="H31" s="27">
        <f>RA!J35</f>
        <v>9.8779300077378007</v>
      </c>
      <c r="I31" s="20">
        <f>VLOOKUP(B31,RMS!B:D,3,FALSE)</f>
        <v>243523.25529999999</v>
      </c>
      <c r="J31" s="21">
        <f>VLOOKUP(B31,RMS!B:E,4,FALSE)</f>
        <v>219468.19690000001</v>
      </c>
      <c r="K31" s="22">
        <f t="shared" si="1"/>
        <v>9.0000001364387572E-4</v>
      </c>
      <c r="L31" s="22">
        <f t="shared" si="2"/>
        <v>2.5000000023283064E-3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618232.48010000004</v>
      </c>
      <c r="F35" s="25">
        <f>VLOOKUP(C35,RA!B8:I74,8,0)</f>
        <v>37716.596599999997</v>
      </c>
      <c r="G35" s="16">
        <f t="shared" si="0"/>
        <v>580515.8835</v>
      </c>
      <c r="H35" s="27">
        <f>RA!J39</f>
        <v>6.1007141834248699</v>
      </c>
      <c r="I35" s="20">
        <f>VLOOKUP(B35,RMS!B:D,3,FALSE)</f>
        <v>618232.47859059798</v>
      </c>
      <c r="J35" s="21">
        <f>VLOOKUP(B35,RMS!B:E,4,FALSE)</f>
        <v>580515.88427350402</v>
      </c>
      <c r="K35" s="22">
        <f t="shared" si="1"/>
        <v>1.5094020636752248E-3</v>
      </c>
      <c r="L35" s="22">
        <f t="shared" si="2"/>
        <v>-7.7350402716547251E-4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682895.06169999996</v>
      </c>
      <c r="F36" s="25">
        <f>VLOOKUP(C36,RA!B8:I75,8,0)</f>
        <v>41038.181199999999</v>
      </c>
      <c r="G36" s="16">
        <f t="shared" si="0"/>
        <v>641856.88049999997</v>
      </c>
      <c r="H36" s="27">
        <f>RA!J40</f>
        <v>6.0094417871231203</v>
      </c>
      <c r="I36" s="20">
        <f>VLOOKUP(B36,RMS!B:D,3,FALSE)</f>
        <v>682895.05041111098</v>
      </c>
      <c r="J36" s="21">
        <f>VLOOKUP(B36,RMS!B:E,4,FALSE)</f>
        <v>641856.88977521402</v>
      </c>
      <c r="K36" s="22">
        <f t="shared" si="1"/>
        <v>1.1288888985291123E-2</v>
      </c>
      <c r="L36" s="22">
        <f t="shared" si="2"/>
        <v>-9.2752140481024981E-3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48037.936099999999</v>
      </c>
      <c r="F40" s="25">
        <f>VLOOKUP(C40,RA!B8:I78,8,0)</f>
        <v>4441.2669999999998</v>
      </c>
      <c r="G40" s="16">
        <f t="shared" si="0"/>
        <v>43596.669099999999</v>
      </c>
      <c r="H40" s="27">
        <f>RA!J43</f>
        <v>0</v>
      </c>
      <c r="I40" s="20">
        <f>VLOOKUP(B40,RMS!B:D,3,FALSE)</f>
        <v>48037.935632705499</v>
      </c>
      <c r="J40" s="21">
        <f>VLOOKUP(B40,RMS!B:E,4,FALSE)</f>
        <v>43596.669184630497</v>
      </c>
      <c r="K40" s="22">
        <f t="shared" si="1"/>
        <v>4.6729449968552217E-4</v>
      </c>
      <c r="L40" s="22">
        <f t="shared" si="2"/>
        <v>-8.4630497440230101E-5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32983969.2366</v>
      </c>
      <c r="E7" s="65">
        <v>38917036</v>
      </c>
      <c r="F7" s="66">
        <v>84.754576984228706</v>
      </c>
      <c r="G7" s="65">
        <v>19759950.849399999</v>
      </c>
      <c r="H7" s="66">
        <v>66.923336439379497</v>
      </c>
      <c r="I7" s="65">
        <v>1381316.3278000001</v>
      </c>
      <c r="J7" s="66">
        <v>4.1878414265171298</v>
      </c>
      <c r="K7" s="65">
        <v>-3307491674.9938002</v>
      </c>
      <c r="L7" s="66">
        <v>-16738.359827925498</v>
      </c>
      <c r="M7" s="66">
        <v>-1.00041763259398</v>
      </c>
      <c r="N7" s="65">
        <v>208282842.78830001</v>
      </c>
      <c r="O7" s="65">
        <v>4978607026.4113998</v>
      </c>
      <c r="P7" s="65">
        <v>1396919</v>
      </c>
      <c r="Q7" s="65">
        <v>1576956</v>
      </c>
      <c r="R7" s="66">
        <v>-11.416742128505801</v>
      </c>
      <c r="S7" s="65">
        <v>23.6119411623723</v>
      </c>
      <c r="T7" s="65">
        <v>25.830110140802901</v>
      </c>
      <c r="U7" s="67">
        <v>-9.3942677697563504</v>
      </c>
      <c r="V7" s="55"/>
      <c r="W7" s="55"/>
    </row>
    <row r="8" spans="1:23" ht="14.25" thickBot="1" x14ac:dyDescent="0.2">
      <c r="A8" s="50">
        <v>41890</v>
      </c>
      <c r="B8" s="53" t="s">
        <v>6</v>
      </c>
      <c r="C8" s="54"/>
      <c r="D8" s="68">
        <v>1721030.5044</v>
      </c>
      <c r="E8" s="68">
        <v>813805</v>
      </c>
      <c r="F8" s="69">
        <v>211.47947043824999</v>
      </c>
      <c r="G8" s="68">
        <v>802374.57669999998</v>
      </c>
      <c r="H8" s="69">
        <v>114.492152964048</v>
      </c>
      <c r="I8" s="68">
        <v>199534.5154</v>
      </c>
      <c r="J8" s="69">
        <v>11.593897661306301</v>
      </c>
      <c r="K8" s="68">
        <v>170284.57939999999</v>
      </c>
      <c r="L8" s="69">
        <v>21.2225791226269</v>
      </c>
      <c r="M8" s="69">
        <v>0.17177090317316199</v>
      </c>
      <c r="N8" s="68">
        <v>7933570.9473999999</v>
      </c>
      <c r="O8" s="68">
        <v>189038042.80500001</v>
      </c>
      <c r="P8" s="68">
        <v>36454</v>
      </c>
      <c r="Q8" s="68">
        <v>43399</v>
      </c>
      <c r="R8" s="69">
        <v>-16.002672872646801</v>
      </c>
      <c r="S8" s="68">
        <v>47.211019487573402</v>
      </c>
      <c r="T8" s="68">
        <v>35.490040079264503</v>
      </c>
      <c r="U8" s="70">
        <v>24.826787338057802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206138.15160000001</v>
      </c>
      <c r="E9" s="68">
        <v>201950</v>
      </c>
      <c r="F9" s="69">
        <v>102.073855706858</v>
      </c>
      <c r="G9" s="68">
        <v>150950.29730000001</v>
      </c>
      <c r="H9" s="69">
        <v>36.560281951826298</v>
      </c>
      <c r="I9" s="68">
        <v>46655.538800000002</v>
      </c>
      <c r="J9" s="69">
        <v>22.6331411424182</v>
      </c>
      <c r="K9" s="68">
        <v>26548.248100000001</v>
      </c>
      <c r="L9" s="69">
        <v>17.587410276667299</v>
      </c>
      <c r="M9" s="69">
        <v>0.75738672564235998</v>
      </c>
      <c r="N9" s="68">
        <v>1380011.4103000001</v>
      </c>
      <c r="O9" s="68">
        <v>33447651.623500001</v>
      </c>
      <c r="P9" s="68">
        <v>11094</v>
      </c>
      <c r="Q9" s="68">
        <v>10739</v>
      </c>
      <c r="R9" s="69">
        <v>3.3057081664959602</v>
      </c>
      <c r="S9" s="68">
        <v>18.581048458626299</v>
      </c>
      <c r="T9" s="68">
        <v>17.758108855573099</v>
      </c>
      <c r="U9" s="70">
        <v>4.4289190940196299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250704.2923</v>
      </c>
      <c r="E10" s="68">
        <v>337669</v>
      </c>
      <c r="F10" s="69">
        <v>74.245575489606694</v>
      </c>
      <c r="G10" s="68">
        <v>155277.6692</v>
      </c>
      <c r="H10" s="69">
        <v>61.455471087145902</v>
      </c>
      <c r="I10" s="68">
        <v>59529.718500000003</v>
      </c>
      <c r="J10" s="69">
        <v>23.7449937349956</v>
      </c>
      <c r="K10" s="68">
        <v>35295.428</v>
      </c>
      <c r="L10" s="69">
        <v>22.7305240874906</v>
      </c>
      <c r="M10" s="69">
        <v>0.68661273919103605</v>
      </c>
      <c r="N10" s="68">
        <v>1376842.2165000001</v>
      </c>
      <c r="O10" s="68">
        <v>47876286.193700001</v>
      </c>
      <c r="P10" s="68">
        <v>137655</v>
      </c>
      <c r="Q10" s="68">
        <v>146189</v>
      </c>
      <c r="R10" s="69">
        <v>-5.8376485234867204</v>
      </c>
      <c r="S10" s="68">
        <v>1.8212508975336901</v>
      </c>
      <c r="T10" s="68">
        <v>1.77740664550684</v>
      </c>
      <c r="U10" s="70">
        <v>2.40737023582082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73153.552800000005</v>
      </c>
      <c r="E11" s="68">
        <v>76657</v>
      </c>
      <c r="F11" s="69">
        <v>95.429710006913893</v>
      </c>
      <c r="G11" s="68">
        <v>66076.4519</v>
      </c>
      <c r="H11" s="69">
        <v>10.7104735446608</v>
      </c>
      <c r="I11" s="68">
        <v>15949.624</v>
      </c>
      <c r="J11" s="69">
        <v>21.802938325642099</v>
      </c>
      <c r="K11" s="68">
        <v>13516.0874</v>
      </c>
      <c r="L11" s="69">
        <v>20.455225744347199</v>
      </c>
      <c r="M11" s="69">
        <v>0.18004741520094</v>
      </c>
      <c r="N11" s="68">
        <v>530085.87780000002</v>
      </c>
      <c r="O11" s="68">
        <v>19302869.641399998</v>
      </c>
      <c r="P11" s="68">
        <v>3777</v>
      </c>
      <c r="Q11" s="68">
        <v>3976</v>
      </c>
      <c r="R11" s="69">
        <v>-5.0050301810865196</v>
      </c>
      <c r="S11" s="68">
        <v>19.368163304209698</v>
      </c>
      <c r="T11" s="68">
        <v>20.2675431589537</v>
      </c>
      <c r="U11" s="70">
        <v>-4.64359908896758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320454.41899999999</v>
      </c>
      <c r="E12" s="68">
        <v>233067</v>
      </c>
      <c r="F12" s="69">
        <v>137.494548348758</v>
      </c>
      <c r="G12" s="68">
        <v>238187.99650000001</v>
      </c>
      <c r="H12" s="69">
        <v>34.538441780797299</v>
      </c>
      <c r="I12" s="68">
        <v>12566.1764</v>
      </c>
      <c r="J12" s="69">
        <v>3.92136155875572</v>
      </c>
      <c r="K12" s="68">
        <v>21195.2778</v>
      </c>
      <c r="L12" s="69">
        <v>8.8985499317552694</v>
      </c>
      <c r="M12" s="69">
        <v>-0.40712376980498899</v>
      </c>
      <c r="N12" s="68">
        <v>2280321.2099000001</v>
      </c>
      <c r="O12" s="68">
        <v>58735138.279899999</v>
      </c>
      <c r="P12" s="68">
        <v>3128</v>
      </c>
      <c r="Q12" s="68">
        <v>3921</v>
      </c>
      <c r="R12" s="69">
        <v>-20.224432542718699</v>
      </c>
      <c r="S12" s="68">
        <v>102.447064897698</v>
      </c>
      <c r="T12" s="68">
        <v>111.09987592450901</v>
      </c>
      <c r="U12" s="70">
        <v>-8.4461287743590905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441360.2501</v>
      </c>
      <c r="E13" s="68">
        <v>454547</v>
      </c>
      <c r="F13" s="69">
        <v>97.098924885655407</v>
      </c>
      <c r="G13" s="68">
        <v>446583.57189999998</v>
      </c>
      <c r="H13" s="69">
        <v>-1.16961799059854</v>
      </c>
      <c r="I13" s="68">
        <v>88724.733800000002</v>
      </c>
      <c r="J13" s="69">
        <v>20.102565598034101</v>
      </c>
      <c r="K13" s="68">
        <v>53156.765599999999</v>
      </c>
      <c r="L13" s="69">
        <v>11.902982766214</v>
      </c>
      <c r="M13" s="69">
        <v>0.66911460467037898</v>
      </c>
      <c r="N13" s="68">
        <v>2773844.2891000002</v>
      </c>
      <c r="O13" s="68">
        <v>92912986.538699999</v>
      </c>
      <c r="P13" s="68">
        <v>16824</v>
      </c>
      <c r="Q13" s="68">
        <v>17468</v>
      </c>
      <c r="R13" s="69">
        <v>-3.6867414701167802</v>
      </c>
      <c r="S13" s="68">
        <v>26.2339663635283</v>
      </c>
      <c r="T13" s="68">
        <v>25.6764868387909</v>
      </c>
      <c r="U13" s="70">
        <v>2.1250295018766101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219929.8089</v>
      </c>
      <c r="E14" s="68">
        <v>211175</v>
      </c>
      <c r="F14" s="69">
        <v>104.145760104179</v>
      </c>
      <c r="G14" s="68">
        <v>195182.60879999999</v>
      </c>
      <c r="H14" s="69">
        <v>12.678998529709199</v>
      </c>
      <c r="I14" s="68">
        <v>33343.7431</v>
      </c>
      <c r="J14" s="69">
        <v>15.161084014382601</v>
      </c>
      <c r="K14" s="68">
        <v>35276.254000000001</v>
      </c>
      <c r="L14" s="69">
        <v>18.073461676161401</v>
      </c>
      <c r="M14" s="69">
        <v>-5.4782202781507999E-2</v>
      </c>
      <c r="N14" s="68">
        <v>1412319.4580999999</v>
      </c>
      <c r="O14" s="68">
        <v>44461923.031099997</v>
      </c>
      <c r="P14" s="68">
        <v>3701</v>
      </c>
      <c r="Q14" s="68">
        <v>3856</v>
      </c>
      <c r="R14" s="69">
        <v>-4.0197095435684602</v>
      </c>
      <c r="S14" s="68">
        <v>59.424428235611998</v>
      </c>
      <c r="T14" s="68">
        <v>59.452835529045601</v>
      </c>
      <c r="U14" s="70">
        <v>-4.7804066908331E-2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340143.96500000003</v>
      </c>
      <c r="E15" s="68">
        <v>116378</v>
      </c>
      <c r="F15" s="69">
        <v>292.275142209009</v>
      </c>
      <c r="G15" s="68">
        <v>111105.3173</v>
      </c>
      <c r="H15" s="69">
        <v>206.14553224447701</v>
      </c>
      <c r="I15" s="68">
        <v>-3619.431</v>
      </c>
      <c r="J15" s="69">
        <v>-1.06408796639976</v>
      </c>
      <c r="K15" s="68">
        <v>20284.254300000001</v>
      </c>
      <c r="L15" s="69">
        <v>18.256780857058001</v>
      </c>
      <c r="M15" s="69">
        <v>-1.1784354971333599</v>
      </c>
      <c r="N15" s="68">
        <v>1216605.8672</v>
      </c>
      <c r="O15" s="68">
        <v>34922184.7654</v>
      </c>
      <c r="P15" s="68">
        <v>4744</v>
      </c>
      <c r="Q15" s="68">
        <v>4765</v>
      </c>
      <c r="R15" s="69">
        <v>-0.44071353620146497</v>
      </c>
      <c r="S15" s="68">
        <v>71.699823988195604</v>
      </c>
      <c r="T15" s="68">
        <v>33.079643504721901</v>
      </c>
      <c r="U15" s="70">
        <v>53.863703333263402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2682622.9731000001</v>
      </c>
      <c r="E16" s="68">
        <v>3143724</v>
      </c>
      <c r="F16" s="69">
        <v>85.332649211572004</v>
      </c>
      <c r="G16" s="68">
        <v>978903.40110000002</v>
      </c>
      <c r="H16" s="69">
        <v>174.04368705691701</v>
      </c>
      <c r="I16" s="68">
        <v>39828.864699999998</v>
      </c>
      <c r="J16" s="69">
        <v>1.4846985617950801</v>
      </c>
      <c r="K16" s="68">
        <v>92048.799700000003</v>
      </c>
      <c r="L16" s="69">
        <v>9.4032567050604001</v>
      </c>
      <c r="M16" s="69">
        <v>-0.56730707157716498</v>
      </c>
      <c r="N16" s="68">
        <v>13590709.6373</v>
      </c>
      <c r="O16" s="68">
        <v>261570777.86829999</v>
      </c>
      <c r="P16" s="68">
        <v>122875</v>
      </c>
      <c r="Q16" s="68">
        <v>114774</v>
      </c>
      <c r="R16" s="69">
        <v>7.0582187603464197</v>
      </c>
      <c r="S16" s="68">
        <v>21.832129994710101</v>
      </c>
      <c r="T16" s="68">
        <v>23.945452408210901</v>
      </c>
      <c r="U16" s="70">
        <v>-9.6798728022089708</v>
      </c>
      <c r="V16" s="55"/>
      <c r="W16" s="55"/>
    </row>
    <row r="17" spans="1:23" ht="12" thickBot="1" x14ac:dyDescent="0.2">
      <c r="A17" s="51"/>
      <c r="B17" s="53" t="s">
        <v>15</v>
      </c>
      <c r="C17" s="54"/>
      <c r="D17" s="68">
        <v>5098255.4741000002</v>
      </c>
      <c r="E17" s="68">
        <v>4638074</v>
      </c>
      <c r="F17" s="69">
        <v>109.921822594896</v>
      </c>
      <c r="G17" s="68">
        <v>830942.82140000002</v>
      </c>
      <c r="H17" s="69">
        <v>513.55069720805704</v>
      </c>
      <c r="I17" s="68">
        <v>-1138739.3954</v>
      </c>
      <c r="J17" s="69">
        <v>-22.335863731917499</v>
      </c>
      <c r="K17" s="68">
        <v>62178.813499999997</v>
      </c>
      <c r="L17" s="69">
        <v>7.4829232407639203</v>
      </c>
      <c r="M17" s="69">
        <v>-19.3139453987812</v>
      </c>
      <c r="N17" s="68">
        <v>30050092.1329</v>
      </c>
      <c r="O17" s="68">
        <v>266188714.18779999</v>
      </c>
      <c r="P17" s="68">
        <v>79886</v>
      </c>
      <c r="Q17" s="68">
        <v>86333</v>
      </c>
      <c r="R17" s="69">
        <v>-7.4675963999860997</v>
      </c>
      <c r="S17" s="68">
        <v>63.819135694614801</v>
      </c>
      <c r="T17" s="68">
        <v>104.89451071780201</v>
      </c>
      <c r="U17" s="70">
        <v>-64.362161248531606</v>
      </c>
      <c r="V17" s="37"/>
      <c r="W17" s="37"/>
    </row>
    <row r="18" spans="1:23" ht="12" thickBot="1" x14ac:dyDescent="0.2">
      <c r="A18" s="51"/>
      <c r="B18" s="53" t="s">
        <v>16</v>
      </c>
      <c r="C18" s="54"/>
      <c r="D18" s="68">
        <v>2468224.5244</v>
      </c>
      <c r="E18" s="68">
        <v>3152101</v>
      </c>
      <c r="F18" s="69">
        <v>78.304106511815505</v>
      </c>
      <c r="G18" s="68">
        <v>1982736.2837</v>
      </c>
      <c r="H18" s="69">
        <v>24.485769725968101</v>
      </c>
      <c r="I18" s="68">
        <v>380982.11229999998</v>
      </c>
      <c r="J18" s="69">
        <v>15.4354722811375</v>
      </c>
      <c r="K18" s="68">
        <v>299942.22840000002</v>
      </c>
      <c r="L18" s="69">
        <v>15.127691507227301</v>
      </c>
      <c r="M18" s="69">
        <v>0.27018497639460698</v>
      </c>
      <c r="N18" s="68">
        <v>15419347.7258</v>
      </c>
      <c r="O18" s="68">
        <v>596603843.20200002</v>
      </c>
      <c r="P18" s="68">
        <v>118116</v>
      </c>
      <c r="Q18" s="68">
        <v>129800</v>
      </c>
      <c r="R18" s="69">
        <v>-9.0015408320492991</v>
      </c>
      <c r="S18" s="68">
        <v>20.8966145517965</v>
      </c>
      <c r="T18" s="68">
        <v>21.8970506371341</v>
      </c>
      <c r="U18" s="70">
        <v>-4.7875510306118203</v>
      </c>
      <c r="V18" s="37"/>
      <c r="W18" s="37"/>
    </row>
    <row r="19" spans="1:23" ht="12" thickBot="1" x14ac:dyDescent="0.2">
      <c r="A19" s="51"/>
      <c r="B19" s="53" t="s">
        <v>17</v>
      </c>
      <c r="C19" s="54"/>
      <c r="D19" s="68">
        <v>1032772.9161</v>
      </c>
      <c r="E19" s="68">
        <v>1311952</v>
      </c>
      <c r="F19" s="69">
        <v>78.720327885471406</v>
      </c>
      <c r="G19" s="68">
        <v>639437.11439999996</v>
      </c>
      <c r="H19" s="69">
        <v>61.512820079121703</v>
      </c>
      <c r="I19" s="68">
        <v>73977.465700000001</v>
      </c>
      <c r="J19" s="69">
        <v>7.1629943569160197</v>
      </c>
      <c r="K19" s="68">
        <v>56452.691099999996</v>
      </c>
      <c r="L19" s="69">
        <v>8.8284977253738202</v>
      </c>
      <c r="M19" s="69">
        <v>0.31043293523344501</v>
      </c>
      <c r="N19" s="68">
        <v>6725344.3800999997</v>
      </c>
      <c r="O19" s="68">
        <v>188804071.92460001</v>
      </c>
      <c r="P19" s="68">
        <v>18316</v>
      </c>
      <c r="Q19" s="68">
        <v>21503</v>
      </c>
      <c r="R19" s="69">
        <v>-14.821187741245399</v>
      </c>
      <c r="S19" s="68">
        <v>56.386378909150501</v>
      </c>
      <c r="T19" s="68">
        <v>61.126917304562198</v>
      </c>
      <c r="U19" s="70">
        <v>-8.4072403426537292</v>
      </c>
      <c r="V19" s="37"/>
      <c r="W19" s="37"/>
    </row>
    <row r="20" spans="1:23" ht="12" thickBot="1" x14ac:dyDescent="0.2">
      <c r="A20" s="51"/>
      <c r="B20" s="53" t="s">
        <v>18</v>
      </c>
      <c r="C20" s="54"/>
      <c r="D20" s="68">
        <v>1674330.8914999999</v>
      </c>
      <c r="E20" s="68">
        <v>1952751</v>
      </c>
      <c r="F20" s="69">
        <v>85.742160239580002</v>
      </c>
      <c r="G20" s="68">
        <v>1219632.8913</v>
      </c>
      <c r="H20" s="69">
        <v>37.281546229483801</v>
      </c>
      <c r="I20" s="68">
        <v>78995.901700000002</v>
      </c>
      <c r="J20" s="69">
        <v>4.7180579478665097</v>
      </c>
      <c r="K20" s="68">
        <v>40267.553599999999</v>
      </c>
      <c r="L20" s="69">
        <v>3.3016126317386401</v>
      </c>
      <c r="M20" s="69">
        <v>0.96177553979837505</v>
      </c>
      <c r="N20" s="68">
        <v>12675515.969699999</v>
      </c>
      <c r="O20" s="68">
        <v>283998184.61180001</v>
      </c>
      <c r="P20" s="68">
        <v>51473</v>
      </c>
      <c r="Q20" s="68">
        <v>60773</v>
      </c>
      <c r="R20" s="69">
        <v>-15.3028483043457</v>
      </c>
      <c r="S20" s="68">
        <v>32.528333135818798</v>
      </c>
      <c r="T20" s="68">
        <v>33.635574238559897</v>
      </c>
      <c r="U20" s="70">
        <v>-3.4039281942850699</v>
      </c>
      <c r="V20" s="37"/>
      <c r="W20" s="37"/>
    </row>
    <row r="21" spans="1:23" ht="12" thickBot="1" x14ac:dyDescent="0.2">
      <c r="A21" s="51"/>
      <c r="B21" s="53" t="s">
        <v>19</v>
      </c>
      <c r="C21" s="54"/>
      <c r="D21" s="68">
        <v>475802.47070000001</v>
      </c>
      <c r="E21" s="68">
        <v>604607</v>
      </c>
      <c r="F21" s="69">
        <v>78.696156461966197</v>
      </c>
      <c r="G21" s="68">
        <v>418824.15360000002</v>
      </c>
      <c r="H21" s="69">
        <v>13.604353189815599</v>
      </c>
      <c r="I21" s="68">
        <v>55324.280700000003</v>
      </c>
      <c r="J21" s="69">
        <v>11.627573227731901</v>
      </c>
      <c r="K21" s="68">
        <v>46094.462299999999</v>
      </c>
      <c r="L21" s="69">
        <v>11.0056838660797</v>
      </c>
      <c r="M21" s="69">
        <v>0.200237033679423</v>
      </c>
      <c r="N21" s="68">
        <v>3541954.2560999999</v>
      </c>
      <c r="O21" s="68">
        <v>112166539.726</v>
      </c>
      <c r="P21" s="68">
        <v>33858</v>
      </c>
      <c r="Q21" s="68">
        <v>38594</v>
      </c>
      <c r="R21" s="69">
        <v>-12.2713375136032</v>
      </c>
      <c r="S21" s="68">
        <v>14.0528817620651</v>
      </c>
      <c r="T21" s="68">
        <v>14.691585762035499</v>
      </c>
      <c r="U21" s="70">
        <v>-4.54500372795136</v>
      </c>
      <c r="V21" s="37"/>
      <c r="W21" s="37"/>
    </row>
    <row r="22" spans="1:23" ht="12" thickBot="1" x14ac:dyDescent="0.2">
      <c r="A22" s="51"/>
      <c r="B22" s="53" t="s">
        <v>20</v>
      </c>
      <c r="C22" s="54"/>
      <c r="D22" s="68">
        <v>1678761.8857</v>
      </c>
      <c r="E22" s="68">
        <v>1986082</v>
      </c>
      <c r="F22" s="69">
        <v>84.526312896446399</v>
      </c>
      <c r="G22" s="68">
        <v>1269777.8251</v>
      </c>
      <c r="H22" s="69">
        <v>32.2091040271388</v>
      </c>
      <c r="I22" s="68">
        <v>159593.45699999999</v>
      </c>
      <c r="J22" s="69">
        <v>9.50661665358537</v>
      </c>
      <c r="K22" s="68">
        <v>161866.5092</v>
      </c>
      <c r="L22" s="69">
        <v>12.7476245056691</v>
      </c>
      <c r="M22" s="69">
        <v>-1.4042757894973E-2</v>
      </c>
      <c r="N22" s="68">
        <v>11382207.1219</v>
      </c>
      <c r="O22" s="68">
        <v>346855844.45920002</v>
      </c>
      <c r="P22" s="68">
        <v>101447</v>
      </c>
      <c r="Q22" s="68">
        <v>111732</v>
      </c>
      <c r="R22" s="69">
        <v>-9.2050621129130406</v>
      </c>
      <c r="S22" s="68">
        <v>16.548166882214399</v>
      </c>
      <c r="T22" s="68">
        <v>17.3386072781298</v>
      </c>
      <c r="U22" s="70">
        <v>-4.7766039679295398</v>
      </c>
      <c r="V22" s="37"/>
      <c r="W22" s="37"/>
    </row>
    <row r="23" spans="1:23" ht="12" thickBot="1" x14ac:dyDescent="0.2">
      <c r="A23" s="51"/>
      <c r="B23" s="53" t="s">
        <v>21</v>
      </c>
      <c r="C23" s="54"/>
      <c r="D23" s="68">
        <v>4175703.3990000002</v>
      </c>
      <c r="E23" s="68">
        <v>4278060</v>
      </c>
      <c r="F23" s="69">
        <v>97.607406137361295</v>
      </c>
      <c r="G23" s="68">
        <v>2879243.7037</v>
      </c>
      <c r="H23" s="69">
        <v>45.027786068750302</v>
      </c>
      <c r="I23" s="68">
        <v>380042.82010000001</v>
      </c>
      <c r="J23" s="69">
        <v>9.1012886641089707</v>
      </c>
      <c r="K23" s="68">
        <v>326842.58470000001</v>
      </c>
      <c r="L23" s="69">
        <v>11.351681842005499</v>
      </c>
      <c r="M23" s="69">
        <v>0.16277020770971801</v>
      </c>
      <c r="N23" s="68">
        <v>28114389.552200001</v>
      </c>
      <c r="O23" s="68">
        <v>728294553.80149996</v>
      </c>
      <c r="P23" s="68">
        <v>111704</v>
      </c>
      <c r="Q23" s="68">
        <v>117988</v>
      </c>
      <c r="R23" s="69">
        <v>-5.32596535240872</v>
      </c>
      <c r="S23" s="68">
        <v>37.381860980806401</v>
      </c>
      <c r="T23" s="68">
        <v>36.483556077736701</v>
      </c>
      <c r="U23" s="70">
        <v>2.4030502481696301</v>
      </c>
      <c r="V23" s="37"/>
      <c r="W23" s="37"/>
    </row>
    <row r="24" spans="1:23" ht="12" thickBot="1" x14ac:dyDescent="0.2">
      <c r="A24" s="51"/>
      <c r="B24" s="53" t="s">
        <v>22</v>
      </c>
      <c r="C24" s="54"/>
      <c r="D24" s="68">
        <v>636421.62379999994</v>
      </c>
      <c r="E24" s="68">
        <v>724084</v>
      </c>
      <c r="F24" s="69">
        <v>87.893341628871795</v>
      </c>
      <c r="G24" s="68">
        <v>349929.76669999998</v>
      </c>
      <c r="H24" s="69">
        <v>81.871245136345806</v>
      </c>
      <c r="I24" s="68">
        <v>106571.019</v>
      </c>
      <c r="J24" s="69">
        <v>16.745348525978201</v>
      </c>
      <c r="K24" s="68">
        <v>56724.059300000001</v>
      </c>
      <c r="L24" s="69">
        <v>16.210126916305001</v>
      </c>
      <c r="M24" s="69">
        <v>0.87876220981244202</v>
      </c>
      <c r="N24" s="68">
        <v>3409935.1231999998</v>
      </c>
      <c r="O24" s="68">
        <v>79161220.081900001</v>
      </c>
      <c r="P24" s="68">
        <v>43834</v>
      </c>
      <c r="Q24" s="68">
        <v>50670</v>
      </c>
      <c r="R24" s="69">
        <v>-13.4912176830472</v>
      </c>
      <c r="S24" s="68">
        <v>14.5189036775106</v>
      </c>
      <c r="T24" s="68">
        <v>14.6569529445431</v>
      </c>
      <c r="U24" s="70">
        <v>-0.95082431910027998</v>
      </c>
      <c r="V24" s="37"/>
      <c r="W24" s="37"/>
    </row>
    <row r="25" spans="1:23" ht="12" thickBot="1" x14ac:dyDescent="0.2">
      <c r="A25" s="51"/>
      <c r="B25" s="53" t="s">
        <v>23</v>
      </c>
      <c r="C25" s="54"/>
      <c r="D25" s="68">
        <v>646099.26879999996</v>
      </c>
      <c r="E25" s="68">
        <v>696444</v>
      </c>
      <c r="F25" s="69">
        <v>92.771173102216395</v>
      </c>
      <c r="G25" s="68">
        <v>282991.39049999998</v>
      </c>
      <c r="H25" s="69">
        <v>128.310574275227</v>
      </c>
      <c r="I25" s="68">
        <v>50974.597399999999</v>
      </c>
      <c r="J25" s="69">
        <v>7.8895921821232102</v>
      </c>
      <c r="K25" s="68">
        <v>-3309741739.3539</v>
      </c>
      <c r="L25" s="69">
        <v>-1169555.62976885</v>
      </c>
      <c r="M25" s="69">
        <v>-1.00001540138217</v>
      </c>
      <c r="N25" s="68">
        <v>3332001.4643999999</v>
      </c>
      <c r="O25" s="68">
        <v>76535193.384000003</v>
      </c>
      <c r="P25" s="68">
        <v>34345</v>
      </c>
      <c r="Q25" s="68">
        <v>38220</v>
      </c>
      <c r="R25" s="69">
        <v>-10.138670852956601</v>
      </c>
      <c r="S25" s="68">
        <v>18.812032866501699</v>
      </c>
      <c r="T25" s="68">
        <v>17.913829709576099</v>
      </c>
      <c r="U25" s="70">
        <v>4.7746203895111901</v>
      </c>
      <c r="V25" s="37"/>
      <c r="W25" s="37"/>
    </row>
    <row r="26" spans="1:23" ht="12" thickBot="1" x14ac:dyDescent="0.2">
      <c r="A26" s="51"/>
      <c r="B26" s="53" t="s">
        <v>24</v>
      </c>
      <c r="C26" s="54"/>
      <c r="D26" s="68">
        <v>737210.3443</v>
      </c>
      <c r="E26" s="68">
        <v>716758</v>
      </c>
      <c r="F26" s="69">
        <v>102.85345183451</v>
      </c>
      <c r="G26" s="68">
        <v>528538.04059999995</v>
      </c>
      <c r="H26" s="69">
        <v>39.481037819550998</v>
      </c>
      <c r="I26" s="68">
        <v>123920.1492</v>
      </c>
      <c r="J26" s="69">
        <v>16.809334019541598</v>
      </c>
      <c r="K26" s="68">
        <v>102521.9828</v>
      </c>
      <c r="L26" s="69">
        <v>19.397276056727399</v>
      </c>
      <c r="M26" s="69">
        <v>0.20871783607368899</v>
      </c>
      <c r="N26" s="68">
        <v>5126218.7136000004</v>
      </c>
      <c r="O26" s="68">
        <v>162717043.435</v>
      </c>
      <c r="P26" s="68">
        <v>40516</v>
      </c>
      <c r="Q26" s="68">
        <v>48852</v>
      </c>
      <c r="R26" s="69">
        <v>-17.063784491934801</v>
      </c>
      <c r="S26" s="68">
        <v>18.195536190640698</v>
      </c>
      <c r="T26" s="68">
        <v>15.609926115614501</v>
      </c>
      <c r="U26" s="70">
        <v>14.210134001745899</v>
      </c>
      <c r="V26" s="37"/>
      <c r="W26" s="37"/>
    </row>
    <row r="27" spans="1:23" ht="12" thickBot="1" x14ac:dyDescent="0.2">
      <c r="A27" s="51"/>
      <c r="B27" s="53" t="s">
        <v>25</v>
      </c>
      <c r="C27" s="54"/>
      <c r="D27" s="68">
        <v>643249.44299999997</v>
      </c>
      <c r="E27" s="68">
        <v>537741</v>
      </c>
      <c r="F27" s="69">
        <v>119.620680401904</v>
      </c>
      <c r="G27" s="68">
        <v>367847.70169999998</v>
      </c>
      <c r="H27" s="69">
        <v>74.868414299514995</v>
      </c>
      <c r="I27" s="68">
        <v>72399.805900000007</v>
      </c>
      <c r="J27" s="69">
        <v>11.2553235277345</v>
      </c>
      <c r="K27" s="68">
        <v>110049.0319</v>
      </c>
      <c r="L27" s="69">
        <v>29.9170095100257</v>
      </c>
      <c r="M27" s="69">
        <v>-0.34211319581812699</v>
      </c>
      <c r="N27" s="68">
        <v>4524928.7774999999</v>
      </c>
      <c r="O27" s="68">
        <v>72878876.938299999</v>
      </c>
      <c r="P27" s="68">
        <v>52941</v>
      </c>
      <c r="Q27" s="68">
        <v>67526</v>
      </c>
      <c r="R27" s="69">
        <v>-21.599087758789199</v>
      </c>
      <c r="S27" s="68">
        <v>12.1503077576925</v>
      </c>
      <c r="T27" s="68">
        <v>14.626925870035199</v>
      </c>
      <c r="U27" s="70">
        <v>-20.383171864718701</v>
      </c>
      <c r="V27" s="37"/>
      <c r="W27" s="37"/>
    </row>
    <row r="28" spans="1:23" ht="12" thickBot="1" x14ac:dyDescent="0.2">
      <c r="A28" s="51"/>
      <c r="B28" s="53" t="s">
        <v>26</v>
      </c>
      <c r="C28" s="54"/>
      <c r="D28" s="68">
        <v>1628577.0414</v>
      </c>
      <c r="E28" s="68">
        <v>1749499</v>
      </c>
      <c r="F28" s="69">
        <v>93.088195043266694</v>
      </c>
      <c r="G28" s="68">
        <v>1125747.7978999999</v>
      </c>
      <c r="H28" s="69">
        <v>44.666242691124197</v>
      </c>
      <c r="I28" s="68">
        <v>47116.385699999999</v>
      </c>
      <c r="J28" s="69">
        <v>2.8931014316336299</v>
      </c>
      <c r="K28" s="68">
        <v>35832.613899999997</v>
      </c>
      <c r="L28" s="69">
        <v>3.18300546239958</v>
      </c>
      <c r="M28" s="69">
        <v>0.31490227956827899</v>
      </c>
      <c r="N28" s="68">
        <v>11341463.4833</v>
      </c>
      <c r="O28" s="68">
        <v>239438146.98390001</v>
      </c>
      <c r="P28" s="68">
        <v>61904</v>
      </c>
      <c r="Q28" s="68">
        <v>79358</v>
      </c>
      <c r="R28" s="69">
        <v>-21.9940018649664</v>
      </c>
      <c r="S28" s="68">
        <v>26.3081067685448</v>
      </c>
      <c r="T28" s="68">
        <v>28.7962069747221</v>
      </c>
      <c r="U28" s="70">
        <v>-9.4575418446765198</v>
      </c>
      <c r="V28" s="37"/>
      <c r="W28" s="37"/>
    </row>
    <row r="29" spans="1:23" ht="12" thickBot="1" x14ac:dyDescent="0.2">
      <c r="A29" s="51"/>
      <c r="B29" s="53" t="s">
        <v>27</v>
      </c>
      <c r="C29" s="54"/>
      <c r="D29" s="68">
        <v>816424.18590000004</v>
      </c>
      <c r="E29" s="68">
        <v>1111823</v>
      </c>
      <c r="F29" s="69">
        <v>73.431129406389303</v>
      </c>
      <c r="G29" s="68">
        <v>740492.11990000005</v>
      </c>
      <c r="H29" s="69">
        <v>10.254270634271499</v>
      </c>
      <c r="I29" s="68">
        <v>108614.3452</v>
      </c>
      <c r="J29" s="69">
        <v>13.303665799693</v>
      </c>
      <c r="K29" s="68">
        <v>119149.107</v>
      </c>
      <c r="L29" s="69">
        <v>16.090530040493999</v>
      </c>
      <c r="M29" s="69">
        <v>-8.8416624054094006E-2</v>
      </c>
      <c r="N29" s="68">
        <v>6488232.6352000004</v>
      </c>
      <c r="O29" s="68">
        <v>168490383.40720001</v>
      </c>
      <c r="P29" s="68">
        <v>111508</v>
      </c>
      <c r="Q29" s="68">
        <v>136050</v>
      </c>
      <c r="R29" s="69">
        <v>-18.0389562660786</v>
      </c>
      <c r="S29" s="68">
        <v>7.3216646868386102</v>
      </c>
      <c r="T29" s="68">
        <v>7.4993307813303902</v>
      </c>
      <c r="U29" s="70">
        <v>-2.42658059459009</v>
      </c>
      <c r="V29" s="37"/>
      <c r="W29" s="37"/>
    </row>
    <row r="30" spans="1:23" ht="12" thickBot="1" x14ac:dyDescent="0.2">
      <c r="A30" s="51"/>
      <c r="B30" s="53" t="s">
        <v>28</v>
      </c>
      <c r="C30" s="54"/>
      <c r="D30" s="68">
        <v>2214187.9896</v>
      </c>
      <c r="E30" s="68">
        <v>2953116</v>
      </c>
      <c r="F30" s="69">
        <v>74.978022861276003</v>
      </c>
      <c r="G30" s="68">
        <v>1218866.1823</v>
      </c>
      <c r="H30" s="69">
        <v>81.659645804745196</v>
      </c>
      <c r="I30" s="68">
        <v>250445.9969</v>
      </c>
      <c r="J30" s="69">
        <v>11.310963571130401</v>
      </c>
      <c r="K30" s="68">
        <v>194442.19330000001</v>
      </c>
      <c r="L30" s="69">
        <v>15.9527104881266</v>
      </c>
      <c r="M30" s="69">
        <v>0.288022895903016</v>
      </c>
      <c r="N30" s="68">
        <v>12332792.304400001</v>
      </c>
      <c r="O30" s="68">
        <v>311369475.065</v>
      </c>
      <c r="P30" s="68">
        <v>122254</v>
      </c>
      <c r="Q30" s="68">
        <v>139507</v>
      </c>
      <c r="R30" s="69">
        <v>-12.367121363085699</v>
      </c>
      <c r="S30" s="68">
        <v>18.111374593878299</v>
      </c>
      <c r="T30" s="68">
        <v>19.450982372927498</v>
      </c>
      <c r="U30" s="70">
        <v>-7.39649976375616</v>
      </c>
      <c r="V30" s="37"/>
      <c r="W30" s="37"/>
    </row>
    <row r="31" spans="1:23" ht="12" thickBot="1" x14ac:dyDescent="0.2">
      <c r="A31" s="51"/>
      <c r="B31" s="53" t="s">
        <v>29</v>
      </c>
      <c r="C31" s="54"/>
      <c r="D31" s="68">
        <v>1076895.9306000001</v>
      </c>
      <c r="E31" s="68">
        <v>1939892</v>
      </c>
      <c r="F31" s="69">
        <v>55.513189940470902</v>
      </c>
      <c r="G31" s="68">
        <v>1339175.8533000001</v>
      </c>
      <c r="H31" s="69">
        <v>-19.585174124345901</v>
      </c>
      <c r="I31" s="68">
        <v>287.22570000000002</v>
      </c>
      <c r="J31" s="69">
        <v>2.6671630176926E-2</v>
      </c>
      <c r="K31" s="68">
        <v>32657.3488</v>
      </c>
      <c r="L31" s="69">
        <v>2.43861541555769</v>
      </c>
      <c r="M31" s="69">
        <v>-0.99120486779992401</v>
      </c>
      <c r="N31" s="68">
        <v>10547426.005000001</v>
      </c>
      <c r="O31" s="68">
        <v>260658700.1408</v>
      </c>
      <c r="P31" s="68">
        <v>32517</v>
      </c>
      <c r="Q31" s="68">
        <v>45972</v>
      </c>
      <c r="R31" s="69">
        <v>-29.267815191855899</v>
      </c>
      <c r="S31" s="68">
        <v>33.117936174923898</v>
      </c>
      <c r="T31" s="68">
        <v>33.0750297659445</v>
      </c>
      <c r="U31" s="70">
        <v>0.12955640941142299</v>
      </c>
      <c r="V31" s="37"/>
      <c r="W31" s="37"/>
    </row>
    <row r="32" spans="1:23" ht="12" thickBot="1" x14ac:dyDescent="0.2">
      <c r="A32" s="51"/>
      <c r="B32" s="53" t="s">
        <v>30</v>
      </c>
      <c r="C32" s="54"/>
      <c r="D32" s="68">
        <v>132823.16099999999</v>
      </c>
      <c r="E32" s="68">
        <v>192237</v>
      </c>
      <c r="F32" s="69">
        <v>69.093442469451801</v>
      </c>
      <c r="G32" s="68">
        <v>164238.88829999999</v>
      </c>
      <c r="H32" s="69">
        <v>-19.1280686475518</v>
      </c>
      <c r="I32" s="68">
        <v>31045.192999999999</v>
      </c>
      <c r="J32" s="69">
        <v>23.3733279393945</v>
      </c>
      <c r="K32" s="68">
        <v>36397.090700000001</v>
      </c>
      <c r="L32" s="69">
        <v>22.161067379801501</v>
      </c>
      <c r="M32" s="69">
        <v>-0.14704190903917499</v>
      </c>
      <c r="N32" s="68">
        <v>1010532.5934</v>
      </c>
      <c r="O32" s="68">
        <v>39166377.315899998</v>
      </c>
      <c r="P32" s="68">
        <v>22445</v>
      </c>
      <c r="Q32" s="68">
        <v>27457</v>
      </c>
      <c r="R32" s="69">
        <v>-18.253997159194402</v>
      </c>
      <c r="S32" s="68">
        <v>5.9177171307640899</v>
      </c>
      <c r="T32" s="68">
        <v>5.7471959427468402</v>
      </c>
      <c r="U32" s="70">
        <v>2.8815366508610398</v>
      </c>
      <c r="V32" s="37"/>
      <c r="W32" s="37"/>
    </row>
    <row r="33" spans="1:23" ht="12" thickBot="1" x14ac:dyDescent="0.2">
      <c r="A33" s="51"/>
      <c r="B33" s="53" t="s">
        <v>31</v>
      </c>
      <c r="C33" s="54"/>
      <c r="D33" s="68">
        <v>2.0354000000000001</v>
      </c>
      <c r="E33" s="71"/>
      <c r="F33" s="71"/>
      <c r="G33" s="68">
        <v>193.50479999999999</v>
      </c>
      <c r="H33" s="69">
        <v>-98.948139787746896</v>
      </c>
      <c r="I33" s="68">
        <v>0.38240000000000002</v>
      </c>
      <c r="J33" s="69">
        <v>18.7874619239462</v>
      </c>
      <c r="K33" s="68">
        <v>39.525799999999997</v>
      </c>
      <c r="L33" s="69">
        <v>20.4262633278348</v>
      </c>
      <c r="M33" s="69">
        <v>-0.99032530650866002</v>
      </c>
      <c r="N33" s="68">
        <v>51.052100000000003</v>
      </c>
      <c r="O33" s="68">
        <v>4916.3107</v>
      </c>
      <c r="P33" s="68">
        <v>1</v>
      </c>
      <c r="Q33" s="71"/>
      <c r="R33" s="71"/>
      <c r="S33" s="68">
        <v>2.0354000000000001</v>
      </c>
      <c r="T33" s="71"/>
      <c r="U33" s="72"/>
      <c r="V33" s="37"/>
      <c r="W33" s="37"/>
    </row>
    <row r="34" spans="1:23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1"/>
      <c r="B35" s="53" t="s">
        <v>32</v>
      </c>
      <c r="C35" s="54"/>
      <c r="D35" s="68">
        <v>243523.2562</v>
      </c>
      <c r="E35" s="68">
        <v>263461</v>
      </c>
      <c r="F35" s="69">
        <v>92.432373747917197</v>
      </c>
      <c r="G35" s="68">
        <v>212981.163</v>
      </c>
      <c r="H35" s="69">
        <v>14.340279097828001</v>
      </c>
      <c r="I35" s="68">
        <v>24055.056799999998</v>
      </c>
      <c r="J35" s="69">
        <v>9.8779300077378007</v>
      </c>
      <c r="K35" s="68">
        <v>17271.821499999998</v>
      </c>
      <c r="L35" s="69">
        <v>8.1095535664813703</v>
      </c>
      <c r="M35" s="69">
        <v>0.39273421740723802</v>
      </c>
      <c r="N35" s="68">
        <v>1888534.7228999999</v>
      </c>
      <c r="O35" s="68">
        <v>43128395.400200002</v>
      </c>
      <c r="P35" s="68">
        <v>15329</v>
      </c>
      <c r="Q35" s="68">
        <v>23069</v>
      </c>
      <c r="R35" s="69">
        <v>-33.551519354978502</v>
      </c>
      <c r="S35" s="68">
        <v>15.886441137712801</v>
      </c>
      <c r="T35" s="68">
        <v>16.379846165850299</v>
      </c>
      <c r="U35" s="70">
        <v>-3.10582479650617</v>
      </c>
      <c r="V35" s="37"/>
      <c r="W35" s="37"/>
    </row>
    <row r="36" spans="1:23" ht="12" customHeight="1" thickBot="1" x14ac:dyDescent="0.2">
      <c r="A36" s="51"/>
      <c r="B36" s="53" t="s">
        <v>37</v>
      </c>
      <c r="C36" s="54"/>
      <c r="D36" s="71"/>
      <c r="E36" s="68">
        <v>1313566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1"/>
      <c r="B37" s="53" t="s">
        <v>38</v>
      </c>
      <c r="C37" s="54"/>
      <c r="D37" s="71"/>
      <c r="E37" s="68">
        <v>490004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1"/>
      <c r="B38" s="53" t="s">
        <v>39</v>
      </c>
      <c r="C38" s="54"/>
      <c r="D38" s="71"/>
      <c r="E38" s="68">
        <v>605865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1"/>
      <c r="B39" s="53" t="s">
        <v>33</v>
      </c>
      <c r="C39" s="54"/>
      <c r="D39" s="68">
        <v>618232.48010000004</v>
      </c>
      <c r="E39" s="68">
        <v>872114</v>
      </c>
      <c r="F39" s="69">
        <v>70.8889526025267</v>
      </c>
      <c r="G39" s="68">
        <v>504714.13780000003</v>
      </c>
      <c r="H39" s="69">
        <v>22.491611349508698</v>
      </c>
      <c r="I39" s="68">
        <v>37716.596599999997</v>
      </c>
      <c r="J39" s="69">
        <v>6.1007141834248699</v>
      </c>
      <c r="K39" s="68">
        <v>35742.286899999999</v>
      </c>
      <c r="L39" s="69">
        <v>7.0816892619250096</v>
      </c>
      <c r="M39" s="69">
        <v>5.5237363673000001E-2</v>
      </c>
      <c r="N39" s="68">
        <v>3221527.1411000001</v>
      </c>
      <c r="O39" s="68">
        <v>72011932.1391</v>
      </c>
      <c r="P39" s="68">
        <v>802</v>
      </c>
      <c r="Q39" s="68">
        <v>764</v>
      </c>
      <c r="R39" s="69">
        <v>4.9738219895288003</v>
      </c>
      <c r="S39" s="68">
        <v>770.86344152119705</v>
      </c>
      <c r="T39" s="68">
        <v>744.57533769633505</v>
      </c>
      <c r="U39" s="70">
        <v>3.4102154037796799</v>
      </c>
      <c r="V39" s="37"/>
      <c r="W39" s="37"/>
    </row>
    <row r="40" spans="1:23" ht="12" thickBot="1" x14ac:dyDescent="0.2">
      <c r="A40" s="51"/>
      <c r="B40" s="53" t="s">
        <v>34</v>
      </c>
      <c r="C40" s="54"/>
      <c r="D40" s="68">
        <v>682895.06169999996</v>
      </c>
      <c r="E40" s="68">
        <v>547024</v>
      </c>
      <c r="F40" s="69">
        <v>124.838226787125</v>
      </c>
      <c r="G40" s="68">
        <v>408224.7402</v>
      </c>
      <c r="H40" s="69">
        <v>67.284094875149407</v>
      </c>
      <c r="I40" s="68">
        <v>41038.181199999999</v>
      </c>
      <c r="J40" s="69">
        <v>6.0094417871231203</v>
      </c>
      <c r="K40" s="68">
        <v>34926.060899999997</v>
      </c>
      <c r="L40" s="69">
        <v>8.5555963322773607</v>
      </c>
      <c r="M40" s="69">
        <v>0.17500170767897899</v>
      </c>
      <c r="N40" s="68">
        <v>4228706.0290000001</v>
      </c>
      <c r="O40" s="68">
        <v>138802648.7189</v>
      </c>
      <c r="P40" s="68">
        <v>3416</v>
      </c>
      <c r="Q40" s="68">
        <v>3587</v>
      </c>
      <c r="R40" s="69">
        <v>-4.7672149428491704</v>
      </c>
      <c r="S40" s="68">
        <v>199.910732347775</v>
      </c>
      <c r="T40" s="68">
        <v>200.56896526345099</v>
      </c>
      <c r="U40" s="70">
        <v>-0.32926342070073</v>
      </c>
      <c r="V40" s="37"/>
      <c r="W40" s="37"/>
    </row>
    <row r="41" spans="1:23" ht="12" thickBot="1" x14ac:dyDescent="0.2">
      <c r="A41" s="51"/>
      <c r="B41" s="53" t="s">
        <v>40</v>
      </c>
      <c r="C41" s="54"/>
      <c r="D41" s="71"/>
      <c r="E41" s="68">
        <v>499584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1"/>
      <c r="B42" s="53" t="s">
        <v>41</v>
      </c>
      <c r="C42" s="54"/>
      <c r="D42" s="71"/>
      <c r="E42" s="68">
        <v>191225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2"/>
      <c r="B44" s="53" t="s">
        <v>35</v>
      </c>
      <c r="C44" s="54"/>
      <c r="D44" s="73">
        <v>48037.936099999999</v>
      </c>
      <c r="E44" s="73">
        <v>0</v>
      </c>
      <c r="F44" s="74"/>
      <c r="G44" s="73">
        <v>130772.87850000001</v>
      </c>
      <c r="H44" s="75">
        <v>-63.266132357864997</v>
      </c>
      <c r="I44" s="73">
        <v>4441.2669999999998</v>
      </c>
      <c r="J44" s="75">
        <v>9.2453326694857694</v>
      </c>
      <c r="K44" s="73">
        <v>13060.700199999999</v>
      </c>
      <c r="L44" s="75">
        <v>9.9873156802922303</v>
      </c>
      <c r="M44" s="75">
        <v>-0.65995184546078201</v>
      </c>
      <c r="N44" s="73">
        <v>427330.69089999999</v>
      </c>
      <c r="O44" s="73">
        <v>9063923.4903999995</v>
      </c>
      <c r="P44" s="73">
        <v>55</v>
      </c>
      <c r="Q44" s="73">
        <v>114</v>
      </c>
      <c r="R44" s="75">
        <v>-51.754385964912302</v>
      </c>
      <c r="S44" s="73">
        <v>873.41701999999998</v>
      </c>
      <c r="T44" s="73">
        <v>312.045004385965</v>
      </c>
      <c r="U44" s="76">
        <v>64.273079498042705</v>
      </c>
      <c r="V44" s="37"/>
      <c r="W44" s="37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108988</v>
      </c>
      <c r="D2" s="32">
        <v>1721031.7108871799</v>
      </c>
      <c r="E2" s="32">
        <v>1521495.9950743599</v>
      </c>
      <c r="F2" s="32">
        <v>199535.715812821</v>
      </c>
      <c r="G2" s="32">
        <v>1521495.9950743599</v>
      </c>
      <c r="H2" s="32">
        <v>0.11593959283293</v>
      </c>
    </row>
    <row r="3" spans="1:8" ht="14.25" x14ac:dyDescent="0.2">
      <c r="A3" s="32">
        <v>2</v>
      </c>
      <c r="B3" s="33">
        <v>13</v>
      </c>
      <c r="C3" s="32">
        <v>23383.29</v>
      </c>
      <c r="D3" s="32">
        <v>206138.27912448399</v>
      </c>
      <c r="E3" s="32">
        <v>159482.61150777599</v>
      </c>
      <c r="F3" s="32">
        <v>46655.667616708299</v>
      </c>
      <c r="G3" s="32">
        <v>159482.61150777599</v>
      </c>
      <c r="H3" s="32">
        <v>0.22633189631186201</v>
      </c>
    </row>
    <row r="4" spans="1:8" ht="14.25" x14ac:dyDescent="0.2">
      <c r="A4" s="32">
        <v>3</v>
      </c>
      <c r="B4" s="33">
        <v>14</v>
      </c>
      <c r="C4" s="32">
        <v>172550</v>
      </c>
      <c r="D4" s="32">
        <v>250707.606224786</v>
      </c>
      <c r="E4" s="32">
        <v>191174.57297008499</v>
      </c>
      <c r="F4" s="32">
        <v>59533.033254700902</v>
      </c>
      <c r="G4" s="32">
        <v>191174.57297008499</v>
      </c>
      <c r="H4" s="32">
        <v>0.23746002026489399</v>
      </c>
    </row>
    <row r="5" spans="1:8" ht="14.25" x14ac:dyDescent="0.2">
      <c r="A5" s="32">
        <v>4</v>
      </c>
      <c r="B5" s="33">
        <v>15</v>
      </c>
      <c r="C5" s="32">
        <v>4711</v>
      </c>
      <c r="D5" s="32">
        <v>73153.615082051299</v>
      </c>
      <c r="E5" s="32">
        <v>57203.928269230797</v>
      </c>
      <c r="F5" s="32">
        <v>15949.686812820501</v>
      </c>
      <c r="G5" s="32">
        <v>57203.928269230797</v>
      </c>
      <c r="H5" s="32">
        <v>0.218030056271735</v>
      </c>
    </row>
    <row r="6" spans="1:8" ht="14.25" x14ac:dyDescent="0.2">
      <c r="A6" s="32">
        <v>5</v>
      </c>
      <c r="B6" s="33">
        <v>16</v>
      </c>
      <c r="C6" s="32">
        <v>4978</v>
      </c>
      <c r="D6" s="32">
        <v>320454.39344358997</v>
      </c>
      <c r="E6" s="32">
        <v>307888.24254017102</v>
      </c>
      <c r="F6" s="32">
        <v>12566.1509034188</v>
      </c>
      <c r="G6" s="32">
        <v>307888.24254017102</v>
      </c>
      <c r="H6" s="32">
        <v>3.9213539151027002E-2</v>
      </c>
    </row>
    <row r="7" spans="1:8" ht="14.25" x14ac:dyDescent="0.2">
      <c r="A7" s="32">
        <v>6</v>
      </c>
      <c r="B7" s="33">
        <v>17</v>
      </c>
      <c r="C7" s="32">
        <v>33783</v>
      </c>
      <c r="D7" s="32">
        <v>441360.62076495698</v>
      </c>
      <c r="E7" s="32">
        <v>352635.51635470102</v>
      </c>
      <c r="F7" s="32">
        <v>88725.104410256405</v>
      </c>
      <c r="G7" s="32">
        <v>352635.51635470102</v>
      </c>
      <c r="H7" s="32">
        <v>0.20102632685371899</v>
      </c>
    </row>
    <row r="8" spans="1:8" ht="14.25" x14ac:dyDescent="0.2">
      <c r="A8" s="32">
        <v>7</v>
      </c>
      <c r="B8" s="33">
        <v>18</v>
      </c>
      <c r="C8" s="32">
        <v>118642</v>
      </c>
      <c r="D8" s="32">
        <v>219929.81244957299</v>
      </c>
      <c r="E8" s="32">
        <v>186586.06328119701</v>
      </c>
      <c r="F8" s="32">
        <v>33343.749168376104</v>
      </c>
      <c r="G8" s="32">
        <v>186586.06328119701</v>
      </c>
      <c r="H8" s="32">
        <v>0.15161086528922199</v>
      </c>
    </row>
    <row r="9" spans="1:8" ht="14.25" x14ac:dyDescent="0.2">
      <c r="A9" s="32">
        <v>8</v>
      </c>
      <c r="B9" s="33">
        <v>19</v>
      </c>
      <c r="C9" s="32">
        <v>60628</v>
      </c>
      <c r="D9" s="32">
        <v>340144.05743076903</v>
      </c>
      <c r="E9" s="32">
        <v>343763.39479829097</v>
      </c>
      <c r="F9" s="32">
        <v>-3619.3373675213702</v>
      </c>
      <c r="G9" s="32">
        <v>343763.39479829097</v>
      </c>
      <c r="H9" s="32">
        <v>-1.06406014994339E-2</v>
      </c>
    </row>
    <row r="10" spans="1:8" ht="14.25" x14ac:dyDescent="0.2">
      <c r="A10" s="32">
        <v>9</v>
      </c>
      <c r="B10" s="33">
        <v>21</v>
      </c>
      <c r="C10" s="32">
        <v>526172</v>
      </c>
      <c r="D10" s="32">
        <v>2682622.2889</v>
      </c>
      <c r="E10" s="32">
        <v>2642794.1083999998</v>
      </c>
      <c r="F10" s="32">
        <v>39828.180500000002</v>
      </c>
      <c r="G10" s="32">
        <v>2642794.1083999998</v>
      </c>
      <c r="H10" s="32">
        <v>1.48467343557081E-2</v>
      </c>
    </row>
    <row r="11" spans="1:8" ht="14.25" x14ac:dyDescent="0.2">
      <c r="A11" s="32">
        <v>10</v>
      </c>
      <c r="B11" s="33">
        <v>22</v>
      </c>
      <c r="C11" s="32">
        <v>301593.53499999997</v>
      </c>
      <c r="D11" s="32">
        <v>5098255.6227376098</v>
      </c>
      <c r="E11" s="32">
        <v>6236994.8850333299</v>
      </c>
      <c r="F11" s="32">
        <v>-1138739.2622957299</v>
      </c>
      <c r="G11" s="32">
        <v>6236994.8850333299</v>
      </c>
      <c r="H11" s="32">
        <v>-0.223358604699436</v>
      </c>
    </row>
    <row r="12" spans="1:8" ht="14.25" x14ac:dyDescent="0.2">
      <c r="A12" s="32">
        <v>11</v>
      </c>
      <c r="B12" s="33">
        <v>23</v>
      </c>
      <c r="C12" s="32">
        <v>313314.60100000002</v>
      </c>
      <c r="D12" s="32">
        <v>2468224.8959410298</v>
      </c>
      <c r="E12" s="32">
        <v>2087242.38669487</v>
      </c>
      <c r="F12" s="32">
        <v>380982.50924615399</v>
      </c>
      <c r="G12" s="32">
        <v>2087242.38669487</v>
      </c>
      <c r="H12" s="32">
        <v>0.15435486039893501</v>
      </c>
    </row>
    <row r="13" spans="1:8" ht="14.25" x14ac:dyDescent="0.2">
      <c r="A13" s="32">
        <v>12</v>
      </c>
      <c r="B13" s="33">
        <v>24</v>
      </c>
      <c r="C13" s="32">
        <v>30176.008000000002</v>
      </c>
      <c r="D13" s="32">
        <v>1032773.03433077</v>
      </c>
      <c r="E13" s="32">
        <v>958795.45166153798</v>
      </c>
      <c r="F13" s="32">
        <v>73977.582669230804</v>
      </c>
      <c r="G13" s="32">
        <v>958795.45166153798</v>
      </c>
      <c r="H13" s="32">
        <v>7.1630048626480494E-2</v>
      </c>
    </row>
    <row r="14" spans="1:8" ht="14.25" x14ac:dyDescent="0.2">
      <c r="A14" s="32">
        <v>13</v>
      </c>
      <c r="B14" s="33">
        <v>25</v>
      </c>
      <c r="C14" s="32">
        <v>119367</v>
      </c>
      <c r="D14" s="32">
        <v>1674330.6980000001</v>
      </c>
      <c r="E14" s="32">
        <v>1595334.9898000001</v>
      </c>
      <c r="F14" s="32">
        <v>78995.708199999994</v>
      </c>
      <c r="G14" s="32">
        <v>1595334.9898000001</v>
      </c>
      <c r="H14" s="32">
        <v>4.7180469362689798E-2</v>
      </c>
    </row>
    <row r="15" spans="1:8" ht="14.25" x14ac:dyDescent="0.2">
      <c r="A15" s="32">
        <v>14</v>
      </c>
      <c r="B15" s="33">
        <v>26</v>
      </c>
      <c r="C15" s="32">
        <v>68245</v>
      </c>
      <c r="D15" s="32">
        <v>475802.21436312702</v>
      </c>
      <c r="E15" s="32">
        <v>420478.18989734497</v>
      </c>
      <c r="F15" s="32">
        <v>55324.024465781702</v>
      </c>
      <c r="G15" s="32">
        <v>420478.18989734497</v>
      </c>
      <c r="H15" s="32">
        <v>0.11627525638953599</v>
      </c>
    </row>
    <row r="16" spans="1:8" ht="14.25" x14ac:dyDescent="0.2">
      <c r="A16" s="32">
        <v>15</v>
      </c>
      <c r="B16" s="33">
        <v>27</v>
      </c>
      <c r="C16" s="32">
        <v>246386.046</v>
      </c>
      <c r="D16" s="32">
        <v>1678762.62826667</v>
      </c>
      <c r="E16" s="32">
        <v>1519168.4273000001</v>
      </c>
      <c r="F16" s="32">
        <v>159594.20096666701</v>
      </c>
      <c r="G16" s="32">
        <v>1519168.4273000001</v>
      </c>
      <c r="H16" s="32">
        <v>9.5066567648964595E-2</v>
      </c>
    </row>
    <row r="17" spans="1:8" ht="14.25" x14ac:dyDescent="0.2">
      <c r="A17" s="32">
        <v>16</v>
      </c>
      <c r="B17" s="33">
        <v>29</v>
      </c>
      <c r="C17" s="32">
        <v>340914</v>
      </c>
      <c r="D17" s="32">
        <v>4175705.1059598299</v>
      </c>
      <c r="E17" s="32">
        <v>3795660.6444478598</v>
      </c>
      <c r="F17" s="32">
        <v>380044.46151196602</v>
      </c>
      <c r="G17" s="32">
        <v>3795660.6444478598</v>
      </c>
      <c r="H17" s="32">
        <v>9.1013242522692106E-2</v>
      </c>
    </row>
    <row r="18" spans="1:8" ht="14.25" x14ac:dyDescent="0.2">
      <c r="A18" s="32">
        <v>17</v>
      </c>
      <c r="B18" s="33">
        <v>31</v>
      </c>
      <c r="C18" s="32">
        <v>58065.368999999999</v>
      </c>
      <c r="D18" s="32">
        <v>636421.74809894897</v>
      </c>
      <c r="E18" s="32">
        <v>529850.59181381401</v>
      </c>
      <c r="F18" s="32">
        <v>106571.156285134</v>
      </c>
      <c r="G18" s="32">
        <v>529850.59181381401</v>
      </c>
      <c r="H18" s="32">
        <v>0.167453668268679</v>
      </c>
    </row>
    <row r="19" spans="1:8" ht="14.25" x14ac:dyDescent="0.2">
      <c r="A19" s="32">
        <v>18</v>
      </c>
      <c r="B19" s="33">
        <v>32</v>
      </c>
      <c r="C19" s="32">
        <v>34037.766000000003</v>
      </c>
      <c r="D19" s="32">
        <v>646099.28012790997</v>
      </c>
      <c r="E19" s="32">
        <v>595124.66577911703</v>
      </c>
      <c r="F19" s="32">
        <v>50974.614348793599</v>
      </c>
      <c r="G19" s="32">
        <v>595124.66577911703</v>
      </c>
      <c r="H19" s="32">
        <v>7.8895946670459002E-2</v>
      </c>
    </row>
    <row r="20" spans="1:8" ht="14.25" x14ac:dyDescent="0.2">
      <c r="A20" s="32">
        <v>19</v>
      </c>
      <c r="B20" s="33">
        <v>33</v>
      </c>
      <c r="C20" s="32">
        <v>68493.887000000002</v>
      </c>
      <c r="D20" s="32">
        <v>737210.34883933095</v>
      </c>
      <c r="E20" s="32">
        <v>613290.30173017597</v>
      </c>
      <c r="F20" s="32">
        <v>123920.047109155</v>
      </c>
      <c r="G20" s="32">
        <v>613290.30173017597</v>
      </c>
      <c r="H20" s="32">
        <v>0.168093200677738</v>
      </c>
    </row>
    <row r="21" spans="1:8" ht="14.25" x14ac:dyDescent="0.2">
      <c r="A21" s="32">
        <v>20</v>
      </c>
      <c r="B21" s="33">
        <v>34</v>
      </c>
      <c r="C21" s="32">
        <v>129362.965</v>
      </c>
      <c r="D21" s="32">
        <v>643249.13850062795</v>
      </c>
      <c r="E21" s="32">
        <v>570849.62619970704</v>
      </c>
      <c r="F21" s="32">
        <v>72399.512300920498</v>
      </c>
      <c r="G21" s="32">
        <v>570849.62619970704</v>
      </c>
      <c r="H21" s="32">
        <v>0.112552832126101</v>
      </c>
    </row>
    <row r="22" spans="1:8" ht="14.25" x14ac:dyDescent="0.2">
      <c r="A22" s="32">
        <v>21</v>
      </c>
      <c r="B22" s="33">
        <v>35</v>
      </c>
      <c r="C22" s="32">
        <v>76728.108999999997</v>
      </c>
      <c r="D22" s="32">
        <v>1628577.0401292001</v>
      </c>
      <c r="E22" s="32">
        <v>1581460.6311486701</v>
      </c>
      <c r="F22" s="32">
        <v>47116.408980531</v>
      </c>
      <c r="G22" s="32">
        <v>1581460.6311486701</v>
      </c>
      <c r="H22" s="32">
        <v>2.8931028633925101E-2</v>
      </c>
    </row>
    <row r="23" spans="1:8" ht="14.25" x14ac:dyDescent="0.2">
      <c r="A23" s="32">
        <v>22</v>
      </c>
      <c r="B23" s="33">
        <v>36</v>
      </c>
      <c r="C23" s="32">
        <v>190579.943</v>
      </c>
      <c r="D23" s="32">
        <v>816424.18522654905</v>
      </c>
      <c r="E23" s="32">
        <v>707809.83591111796</v>
      </c>
      <c r="F23" s="32">
        <v>108614.349315431</v>
      </c>
      <c r="G23" s="32">
        <v>707809.83591111796</v>
      </c>
      <c r="H23" s="32">
        <v>0.13303666314746801</v>
      </c>
    </row>
    <row r="24" spans="1:8" ht="14.25" x14ac:dyDescent="0.2">
      <c r="A24" s="32">
        <v>23</v>
      </c>
      <c r="B24" s="33">
        <v>37</v>
      </c>
      <c r="C24" s="32">
        <v>256363.761</v>
      </c>
      <c r="D24" s="32">
        <v>2214187.9517858401</v>
      </c>
      <c r="E24" s="32">
        <v>1963742.0614952799</v>
      </c>
      <c r="F24" s="32">
        <v>250445.89029056401</v>
      </c>
      <c r="G24" s="32">
        <v>1963742.0614952799</v>
      </c>
      <c r="H24" s="32">
        <v>0.113109589494681</v>
      </c>
    </row>
    <row r="25" spans="1:8" ht="14.25" x14ac:dyDescent="0.2">
      <c r="A25" s="32">
        <v>24</v>
      </c>
      <c r="B25" s="33">
        <v>38</v>
      </c>
      <c r="C25" s="32">
        <v>205985.179</v>
      </c>
      <c r="D25" s="32">
        <v>1076895.9513000001</v>
      </c>
      <c r="E25" s="32">
        <v>1076609.3152999999</v>
      </c>
      <c r="F25" s="32">
        <v>286.63600000000002</v>
      </c>
      <c r="G25" s="32">
        <v>1076609.3152999999</v>
      </c>
      <c r="H25" s="32">
        <v>2.6616870427823702E-4</v>
      </c>
    </row>
    <row r="26" spans="1:8" ht="14.25" x14ac:dyDescent="0.2">
      <c r="A26" s="32">
        <v>25</v>
      </c>
      <c r="B26" s="33">
        <v>39</v>
      </c>
      <c r="C26" s="32">
        <v>71372.501000000004</v>
      </c>
      <c r="D26" s="32">
        <v>132823.110518539</v>
      </c>
      <c r="E26" s="32">
        <v>101777.954928723</v>
      </c>
      <c r="F26" s="32">
        <v>31045.155589816099</v>
      </c>
      <c r="G26" s="32">
        <v>101777.954928723</v>
      </c>
      <c r="H26" s="32">
        <v>0.23373308657368699</v>
      </c>
    </row>
    <row r="27" spans="1:8" ht="14.25" x14ac:dyDescent="0.2">
      <c r="A27" s="32">
        <v>26</v>
      </c>
      <c r="B27" s="33">
        <v>40</v>
      </c>
      <c r="C27" s="32">
        <v>1</v>
      </c>
      <c r="D27" s="32">
        <v>2.0354000000000001</v>
      </c>
      <c r="E27" s="32">
        <v>1.653</v>
      </c>
      <c r="F27" s="32">
        <v>0.38240000000000002</v>
      </c>
      <c r="G27" s="32">
        <v>1.653</v>
      </c>
      <c r="H27" s="32">
        <v>0.187874619239462</v>
      </c>
    </row>
    <row r="28" spans="1:8" ht="14.25" x14ac:dyDescent="0.2">
      <c r="A28" s="32">
        <v>27</v>
      </c>
      <c r="B28" s="33">
        <v>42</v>
      </c>
      <c r="C28" s="32">
        <v>11785.795</v>
      </c>
      <c r="D28" s="32">
        <v>243523.25529999999</v>
      </c>
      <c r="E28" s="32">
        <v>219468.19690000001</v>
      </c>
      <c r="F28" s="32">
        <v>24055.058400000002</v>
      </c>
      <c r="G28" s="32">
        <v>219468.19690000001</v>
      </c>
      <c r="H28" s="32">
        <v>9.8779307012655596E-2</v>
      </c>
    </row>
    <row r="29" spans="1:8" ht="14.25" x14ac:dyDescent="0.2">
      <c r="A29" s="32">
        <v>28</v>
      </c>
      <c r="B29" s="33">
        <v>75</v>
      </c>
      <c r="C29" s="32">
        <v>811</v>
      </c>
      <c r="D29" s="32">
        <v>618232.47859059798</v>
      </c>
      <c r="E29" s="32">
        <v>580515.88427350402</v>
      </c>
      <c r="F29" s="32">
        <v>37716.594317094001</v>
      </c>
      <c r="G29" s="32">
        <v>580515.88427350402</v>
      </c>
      <c r="H29" s="32">
        <v>6.1007138290562798E-2</v>
      </c>
    </row>
    <row r="30" spans="1:8" ht="14.25" x14ac:dyDescent="0.2">
      <c r="A30" s="32">
        <v>29</v>
      </c>
      <c r="B30" s="33">
        <v>76</v>
      </c>
      <c r="C30" s="32">
        <v>3907</v>
      </c>
      <c r="D30" s="32">
        <v>682895.05041111098</v>
      </c>
      <c r="E30" s="32">
        <v>641856.88977521402</v>
      </c>
      <c r="F30" s="32">
        <v>41038.160635897402</v>
      </c>
      <c r="G30" s="32">
        <v>641856.88977521402</v>
      </c>
      <c r="H30" s="32">
        <v>6.0094388751524799E-2</v>
      </c>
    </row>
    <row r="31" spans="1:8" ht="14.25" x14ac:dyDescent="0.2">
      <c r="A31" s="32">
        <v>30</v>
      </c>
      <c r="B31" s="33">
        <v>99</v>
      </c>
      <c r="C31" s="32">
        <v>56</v>
      </c>
      <c r="D31" s="32">
        <v>48037.935632705499</v>
      </c>
      <c r="E31" s="32">
        <v>43596.669184630497</v>
      </c>
      <c r="F31" s="32">
        <v>4441.26644807503</v>
      </c>
      <c r="G31" s="32">
        <v>43596.669184630497</v>
      </c>
      <c r="H31" s="32">
        <v>9.2453316104851399E-2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2014-09-09T04:03:53Z</dcterms:modified>
</cp:coreProperties>
</file>