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<sst xmlns="http://schemas.openxmlformats.org/spreadsheetml/2006/main" count="116" uniqueCount="73">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</sst>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16187542.9856</v>
      </c>
      <c r="F3" s="25">
        <f>RA!I7</f>
        <v>1577289.5405999999</v>
      </c>
      <c r="G3" s="16">
        <f>E3-F3</f>
        <v>14610253.445</v>
      </c>
      <c r="H3" s="27">
        <f>RA!J7</f>
        <v>9.7438477352808608</v>
      </c>
      <c r="I3" s="20">
        <f>SUM(I4:I40)</f>
        <v>16187547.414538989</v>
      </c>
      <c r="J3" s="21">
        <f>SUM(J4:J40)</f>
        <v>14610253.359656624</v>
      </c>
      <c r="K3" s="22">
        <f>E3-I3</f>
        <v>-4.4289389885962009</v>
      </c>
      <c r="L3" s="22">
        <f>G3-J3</f>
        <v>8.53433758020401E-2</v>
      </c>
    </row>
    <row r="4" spans="1:13" x14ac:dyDescent="0.15">
      <c r="A4" s="40">
        <f>RA!A8</f>
        <v>41894</v>
      </c>
      <c r="B4" s="12">
        <v>12</v>
      </c>
      <c r="C4" s="37" t="s">
        <v>6</v>
      </c>
      <c r="D4" s="37"/>
      <c r="E4" s="15">
        <f>VLOOKUP(C4,RA!B8:D39,3,0)</f>
        <v>954971.09759999998</v>
      </c>
      <c r="F4" s="25">
        <f>VLOOKUP(C4,RA!B8:I43,8,0)</f>
        <v>177475.14689999999</v>
      </c>
      <c r="G4" s="16">
        <f t="shared" ref="G4:G40" si="0">E4-F4</f>
        <v>777495.95069999993</v>
      </c>
      <c r="H4" s="27">
        <f>RA!J8</f>
        <v>18.584347457847102</v>
      </c>
      <c r="I4" s="20">
        <f>VLOOKUP(B4,RMS!B:D,3,FALSE)</f>
        <v>954972.07553418796</v>
      </c>
      <c r="J4" s="21">
        <f>VLOOKUP(B4,RMS!B:E,4,FALSE)</f>
        <v>777495.95617777796</v>
      </c>
      <c r="K4" s="22">
        <f t="shared" ref="K4:K40" si="1">E4-I4</f>
        <v>-0.97793418797664344</v>
      </c>
      <c r="L4" s="22">
        <f t="shared" ref="L4:L40" si="2">G4-J4</f>
        <v>-5.4777780314907432E-3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108541.2651</v>
      </c>
      <c r="F5" s="25">
        <f>VLOOKUP(C5,RA!B9:I44,8,0)</f>
        <v>24366.133600000001</v>
      </c>
      <c r="G5" s="16">
        <f t="shared" si="0"/>
        <v>84175.131500000003</v>
      </c>
      <c r="H5" s="27">
        <f>RA!J9</f>
        <v>22.448728211847602</v>
      </c>
      <c r="I5" s="20">
        <f>VLOOKUP(B5,RMS!B:D,3,FALSE)</f>
        <v>108541.309920657</v>
      </c>
      <c r="J5" s="21">
        <f>VLOOKUP(B5,RMS!B:E,4,FALSE)</f>
        <v>84175.128808788999</v>
      </c>
      <c r="K5" s="22">
        <f t="shared" si="1"/>
        <v>-4.4820656999945641E-2</v>
      </c>
      <c r="L5" s="22">
        <f t="shared" si="2"/>
        <v>2.6912110042758286E-3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123727.12179999999</v>
      </c>
      <c r="F6" s="25">
        <f>VLOOKUP(C6,RA!B10:I45,8,0)</f>
        <v>33430.996500000001</v>
      </c>
      <c r="G6" s="16">
        <f t="shared" si="0"/>
        <v>90296.125299999985</v>
      </c>
      <c r="H6" s="27">
        <f>RA!J10</f>
        <v>27.0199419606963</v>
      </c>
      <c r="I6" s="20">
        <f>VLOOKUP(B6,RMS!B:D,3,FALSE)</f>
        <v>123729.222523932</v>
      </c>
      <c r="J6" s="21">
        <f>VLOOKUP(B6,RMS!B:E,4,FALSE)</f>
        <v>90296.125497435904</v>
      </c>
      <c r="K6" s="22">
        <f t="shared" si="1"/>
        <v>-2.1007239320024382</v>
      </c>
      <c r="L6" s="22">
        <f t="shared" si="2"/>
        <v>-1.9743591838050634E-4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71586.739000000001</v>
      </c>
      <c r="F7" s="25">
        <f>VLOOKUP(C7,RA!B11:I46,8,0)</f>
        <v>17603.648700000002</v>
      </c>
      <c r="G7" s="16">
        <f t="shared" si="0"/>
        <v>53983.090299999996</v>
      </c>
      <c r="H7" s="27">
        <f>RA!J11</f>
        <v>24.590655959339099</v>
      </c>
      <c r="I7" s="20">
        <f>VLOOKUP(B7,RMS!B:D,3,FALSE)</f>
        <v>71586.782376923104</v>
      </c>
      <c r="J7" s="21">
        <f>VLOOKUP(B7,RMS!B:E,4,FALSE)</f>
        <v>53983.090649572601</v>
      </c>
      <c r="K7" s="22">
        <f t="shared" si="1"/>
        <v>-4.3376923102186993E-2</v>
      </c>
      <c r="L7" s="22">
        <f t="shared" si="2"/>
        <v>-3.4957260504597798E-4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264997.8677</v>
      </c>
      <c r="F8" s="25">
        <f>VLOOKUP(C8,RA!B12:I47,8,0)</f>
        <v>8933.2618000000002</v>
      </c>
      <c r="G8" s="16">
        <f t="shared" si="0"/>
        <v>256064.6059</v>
      </c>
      <c r="H8" s="27">
        <f>RA!J12</f>
        <v>3.37106931370226</v>
      </c>
      <c r="I8" s="20">
        <f>VLOOKUP(B8,RMS!B:D,3,FALSE)</f>
        <v>264997.85184102599</v>
      </c>
      <c r="J8" s="21">
        <f>VLOOKUP(B8,RMS!B:E,4,FALSE)</f>
        <v>256064.60487777801</v>
      </c>
      <c r="K8" s="22">
        <f t="shared" si="1"/>
        <v>1.5858974016737193E-2</v>
      </c>
      <c r="L8" s="22">
        <f t="shared" si="2"/>
        <v>1.0222219862043858E-3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280315.11849999998</v>
      </c>
      <c r="F9" s="25">
        <f>VLOOKUP(C9,RA!B13:I48,8,0)</f>
        <v>69652.298599999995</v>
      </c>
      <c r="G9" s="16">
        <f t="shared" si="0"/>
        <v>210662.8199</v>
      </c>
      <c r="H9" s="27">
        <f>RA!J13</f>
        <v>24.847856573957898</v>
      </c>
      <c r="I9" s="20">
        <f>VLOOKUP(B9,RMS!B:D,3,FALSE)</f>
        <v>280315.37199316203</v>
      </c>
      <c r="J9" s="21">
        <f>VLOOKUP(B9,RMS!B:E,4,FALSE)</f>
        <v>210662.81994957299</v>
      </c>
      <c r="K9" s="22">
        <f t="shared" si="1"/>
        <v>-0.25349316204665229</v>
      </c>
      <c r="L9" s="22">
        <f t="shared" si="2"/>
        <v>-4.9572990974411368E-5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112541.2883</v>
      </c>
      <c r="F10" s="25">
        <f>VLOOKUP(C10,RA!B14:I49,8,0)</f>
        <v>20213.544000000002</v>
      </c>
      <c r="G10" s="16">
        <f t="shared" si="0"/>
        <v>92327.744299999991</v>
      </c>
      <c r="H10" s="27">
        <f>RA!J14</f>
        <v>17.9610028508977</v>
      </c>
      <c r="I10" s="20">
        <f>VLOOKUP(B10,RMS!B:D,3,FALSE)</f>
        <v>112541.27753760701</v>
      </c>
      <c r="J10" s="21">
        <f>VLOOKUP(B10,RMS!B:E,4,FALSE)</f>
        <v>92327.743179487195</v>
      </c>
      <c r="K10" s="22">
        <f t="shared" si="1"/>
        <v>1.0762392994365655E-2</v>
      </c>
      <c r="L10" s="22">
        <f t="shared" si="2"/>
        <v>1.1205127957509831E-3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280492.01640000002</v>
      </c>
      <c r="F11" s="25">
        <f>VLOOKUP(C11,RA!B15:I50,8,0)</f>
        <v>-31460.5949</v>
      </c>
      <c r="G11" s="16">
        <f t="shared" si="0"/>
        <v>311952.61130000005</v>
      </c>
      <c r="H11" s="27">
        <f>RA!J15</f>
        <v>-11.216217596416399</v>
      </c>
      <c r="I11" s="20">
        <f>VLOOKUP(B11,RMS!B:D,3,FALSE)</f>
        <v>280492.09494102601</v>
      </c>
      <c r="J11" s="21">
        <f>VLOOKUP(B11,RMS!B:E,4,FALSE)</f>
        <v>311952.61228632502</v>
      </c>
      <c r="K11" s="22">
        <f t="shared" si="1"/>
        <v>-7.854102598503232E-2</v>
      </c>
      <c r="L11" s="22">
        <f t="shared" si="2"/>
        <v>-9.8632497247308493E-4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882356.45600000001</v>
      </c>
      <c r="F12" s="25">
        <f>VLOOKUP(C12,RA!B16:I51,8,0)</f>
        <v>49275.556600000004</v>
      </c>
      <c r="G12" s="16">
        <f t="shared" si="0"/>
        <v>833080.89939999999</v>
      </c>
      <c r="H12" s="27">
        <f>RA!J16</f>
        <v>5.5845408355010697</v>
      </c>
      <c r="I12" s="20">
        <f>VLOOKUP(B12,RMS!B:D,3,FALSE)</f>
        <v>882355.87250000006</v>
      </c>
      <c r="J12" s="21">
        <f>VLOOKUP(B12,RMS!B:E,4,FALSE)</f>
        <v>833080.89939999999</v>
      </c>
      <c r="K12" s="22">
        <f t="shared" si="1"/>
        <v>0.58349999994970858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610961.72609999997</v>
      </c>
      <c r="F13" s="25">
        <f>VLOOKUP(C13,RA!B17:I52,8,0)</f>
        <v>-26086.596399999999</v>
      </c>
      <c r="G13" s="16">
        <f t="shared" si="0"/>
        <v>637048.32250000001</v>
      </c>
      <c r="H13" s="27">
        <f>RA!J17</f>
        <v>-4.2697595095720002</v>
      </c>
      <c r="I13" s="20">
        <f>VLOOKUP(B13,RMS!B:D,3,FALSE)</f>
        <v>610961.79894444405</v>
      </c>
      <c r="J13" s="21">
        <f>VLOOKUP(B13,RMS!B:E,4,FALSE)</f>
        <v>637048.33073333302</v>
      </c>
      <c r="K13" s="22">
        <f t="shared" si="1"/>
        <v>-7.2844444075599313E-2</v>
      </c>
      <c r="L13" s="22">
        <f t="shared" si="2"/>
        <v>-8.2333330065011978E-3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1325958.2852</v>
      </c>
      <c r="F14" s="25">
        <f>VLOOKUP(C14,RA!B18:I53,8,0)</f>
        <v>203809.61660000001</v>
      </c>
      <c r="G14" s="16">
        <f t="shared" si="0"/>
        <v>1122148.6686</v>
      </c>
      <c r="H14" s="27">
        <f>RA!J18</f>
        <v>15.370741212213799</v>
      </c>
      <c r="I14" s="20">
        <f>VLOOKUP(B14,RMS!B:D,3,FALSE)</f>
        <v>1325958.6622222201</v>
      </c>
      <c r="J14" s="21">
        <f>VLOOKUP(B14,RMS!B:E,4,FALSE)</f>
        <v>1122148.66180684</v>
      </c>
      <c r="K14" s="22">
        <f t="shared" si="1"/>
        <v>-0.37702222005464137</v>
      </c>
      <c r="L14" s="22">
        <f t="shared" si="2"/>
        <v>6.7931599915027618E-3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418127.64679999999</v>
      </c>
      <c r="F15" s="25">
        <f>VLOOKUP(C15,RA!B19:I54,8,0)</f>
        <v>42182.981899999999</v>
      </c>
      <c r="G15" s="16">
        <f t="shared" si="0"/>
        <v>375944.66489999997</v>
      </c>
      <c r="H15" s="27">
        <f>RA!J19</f>
        <v>10.0885416744942</v>
      </c>
      <c r="I15" s="20">
        <f>VLOOKUP(B15,RMS!B:D,3,FALSE)</f>
        <v>418127.631405983</v>
      </c>
      <c r="J15" s="21">
        <f>VLOOKUP(B15,RMS!B:E,4,FALSE)</f>
        <v>375944.66414273501</v>
      </c>
      <c r="K15" s="22">
        <f t="shared" si="1"/>
        <v>1.5394016983918846E-2</v>
      </c>
      <c r="L15" s="22">
        <f t="shared" si="2"/>
        <v>7.572649628855288E-4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847765.73930000002</v>
      </c>
      <c r="F16" s="25">
        <f>VLOOKUP(C16,RA!B20:I55,8,0)</f>
        <v>53510.770199999999</v>
      </c>
      <c r="G16" s="16">
        <f t="shared" si="0"/>
        <v>794254.96909999999</v>
      </c>
      <c r="H16" s="27">
        <f>RA!J20</f>
        <v>6.3119760234925097</v>
      </c>
      <c r="I16" s="20">
        <f>VLOOKUP(B16,RMS!B:D,3,FALSE)</f>
        <v>847765.63870000001</v>
      </c>
      <c r="J16" s="21">
        <f>VLOOKUP(B16,RMS!B:E,4,FALSE)</f>
        <v>794254.96909999999</v>
      </c>
      <c r="K16" s="22">
        <f t="shared" si="1"/>
        <v>0.10060000000521541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325978.64929999999</v>
      </c>
      <c r="F17" s="25">
        <f>VLOOKUP(C17,RA!B21:I56,8,0)</f>
        <v>33557.958299999998</v>
      </c>
      <c r="G17" s="16">
        <f t="shared" si="0"/>
        <v>292420.69099999999</v>
      </c>
      <c r="H17" s="27">
        <f>RA!J21</f>
        <v>10.2945264581167</v>
      </c>
      <c r="I17" s="20">
        <f>VLOOKUP(B17,RMS!B:D,3,FALSE)</f>
        <v>325978.22375725699</v>
      </c>
      <c r="J17" s="21">
        <f>VLOOKUP(B17,RMS!B:E,4,FALSE)</f>
        <v>292420.69099294301</v>
      </c>
      <c r="K17" s="22">
        <f t="shared" si="1"/>
        <v>0.42554274300346151</v>
      </c>
      <c r="L17" s="22">
        <f t="shared" si="2"/>
        <v>7.0569803938269615E-6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1153541.2074</v>
      </c>
      <c r="F18" s="25">
        <f>VLOOKUP(C18,RA!B22:I57,8,0)</f>
        <v>115252.08440000001</v>
      </c>
      <c r="G18" s="16">
        <f t="shared" si="0"/>
        <v>1038289.1229999999</v>
      </c>
      <c r="H18" s="27">
        <f>RA!J22</f>
        <v>9.9911545127867605</v>
      </c>
      <c r="I18" s="20">
        <f>VLOOKUP(B18,RMS!B:D,3,FALSE)</f>
        <v>1153541.7773333299</v>
      </c>
      <c r="J18" s="21">
        <f>VLOOKUP(B18,RMS!B:E,4,FALSE)</f>
        <v>1038289.1216</v>
      </c>
      <c r="K18" s="22">
        <f t="shared" si="1"/>
        <v>-0.56993332994170487</v>
      </c>
      <c r="L18" s="22">
        <f t="shared" si="2"/>
        <v>1.39999995008111E-3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2946282.1228999998</v>
      </c>
      <c r="F19" s="25">
        <f>VLOOKUP(C19,RA!B23:I58,8,0)</f>
        <v>273788.61719999998</v>
      </c>
      <c r="G19" s="16">
        <f t="shared" si="0"/>
        <v>2672493.5056999996</v>
      </c>
      <c r="H19" s="27">
        <f>RA!J23</f>
        <v>9.2926816163318495</v>
      </c>
      <c r="I19" s="20">
        <f>VLOOKUP(B19,RMS!B:D,3,FALSE)</f>
        <v>2946283.4267230802</v>
      </c>
      <c r="J19" s="21">
        <f>VLOOKUP(B19,RMS!B:E,4,FALSE)</f>
        <v>2672493.55828632</v>
      </c>
      <c r="K19" s="22">
        <f t="shared" si="1"/>
        <v>-1.3038230803795159</v>
      </c>
      <c r="L19" s="22">
        <f t="shared" si="2"/>
        <v>-5.2586320322006941E-2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207782.62160000001</v>
      </c>
      <c r="F20" s="25">
        <f>VLOOKUP(C20,RA!B24:I59,8,0)</f>
        <v>38125.317000000003</v>
      </c>
      <c r="G20" s="16">
        <f t="shared" si="0"/>
        <v>169657.3046</v>
      </c>
      <c r="H20" s="27">
        <f>RA!J24</f>
        <v>18.348655294856499</v>
      </c>
      <c r="I20" s="20">
        <f>VLOOKUP(B20,RMS!B:D,3,FALSE)</f>
        <v>207782.59098326901</v>
      </c>
      <c r="J20" s="21">
        <f>VLOOKUP(B20,RMS!B:E,4,FALSE)</f>
        <v>169657.29297181699</v>
      </c>
      <c r="K20" s="22">
        <f t="shared" si="1"/>
        <v>3.0616731004556641E-2</v>
      </c>
      <c r="L20" s="22">
        <f t="shared" si="2"/>
        <v>1.162818301236257E-2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228864.86350000001</v>
      </c>
      <c r="F21" s="25">
        <f>VLOOKUP(C21,RA!B25:I60,8,0)</f>
        <v>17625.564999999999</v>
      </c>
      <c r="G21" s="16">
        <f t="shared" si="0"/>
        <v>211239.2985</v>
      </c>
      <c r="H21" s="27">
        <f>RA!J25</f>
        <v>7.70129793208734</v>
      </c>
      <c r="I21" s="20">
        <f>VLOOKUP(B21,RMS!B:D,3,FALSE)</f>
        <v>228864.87187539501</v>
      </c>
      <c r="J21" s="21">
        <f>VLOOKUP(B21,RMS!B:E,4,FALSE)</f>
        <v>211239.292082795</v>
      </c>
      <c r="K21" s="22">
        <f t="shared" si="1"/>
        <v>-8.3753950020764023E-3</v>
      </c>
      <c r="L21" s="22">
        <f t="shared" si="2"/>
        <v>6.417205004254356E-3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517581.41940000001</v>
      </c>
      <c r="F22" s="25">
        <f>VLOOKUP(C22,RA!B26:I61,8,0)</f>
        <v>96224.017699999997</v>
      </c>
      <c r="G22" s="16">
        <f t="shared" si="0"/>
        <v>421357.40170000005</v>
      </c>
      <c r="H22" s="27">
        <f>RA!J26</f>
        <v>18.5910881058185</v>
      </c>
      <c r="I22" s="20">
        <f>VLOOKUP(B22,RMS!B:D,3,FALSE)</f>
        <v>517581.42658568203</v>
      </c>
      <c r="J22" s="21">
        <f>VLOOKUP(B22,RMS!B:E,4,FALSE)</f>
        <v>421357.38112387498</v>
      </c>
      <c r="K22" s="22">
        <f t="shared" si="1"/>
        <v>-7.1856820140965283E-3</v>
      </c>
      <c r="L22" s="22">
        <f t="shared" si="2"/>
        <v>2.0576125069055706E-2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176410.70389999999</v>
      </c>
      <c r="F23" s="25">
        <f>VLOOKUP(C23,RA!B27:I62,8,0)</f>
        <v>52278.262499999997</v>
      </c>
      <c r="G23" s="16">
        <f t="shared" si="0"/>
        <v>124132.4414</v>
      </c>
      <c r="H23" s="27">
        <f>RA!J27</f>
        <v>29.6344050243314</v>
      </c>
      <c r="I23" s="20">
        <f>VLOOKUP(B23,RMS!B:D,3,FALSE)</f>
        <v>176410.644019189</v>
      </c>
      <c r="J23" s="21">
        <f>VLOOKUP(B23,RMS!B:E,4,FALSE)</f>
        <v>124132.444514602</v>
      </c>
      <c r="K23" s="22">
        <f t="shared" si="1"/>
        <v>5.9880810993490741E-2</v>
      </c>
      <c r="L23" s="22">
        <f t="shared" si="2"/>
        <v>-3.1146020046435297E-3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826028.24750000006</v>
      </c>
      <c r="F24" s="25">
        <f>VLOOKUP(C24,RA!B28:I63,8,0)</f>
        <v>24044.074499999999</v>
      </c>
      <c r="G24" s="16">
        <f t="shared" si="0"/>
        <v>801984.17300000007</v>
      </c>
      <c r="H24" s="27">
        <f>RA!J28</f>
        <v>2.9108053595951602</v>
      </c>
      <c r="I24" s="20">
        <f>VLOOKUP(B24,RMS!B:D,3,FALSE)</f>
        <v>826028.24620796496</v>
      </c>
      <c r="J24" s="21">
        <f>VLOOKUP(B24,RMS!B:E,4,FALSE)</f>
        <v>801984.17754247796</v>
      </c>
      <c r="K24" s="22">
        <f t="shared" si="1"/>
        <v>1.2920351000502706E-3</v>
      </c>
      <c r="L24" s="22">
        <f t="shared" si="2"/>
        <v>-4.5424778945744038E-3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623180.62049999996</v>
      </c>
      <c r="F25" s="25">
        <f>VLOOKUP(C25,RA!B29:I64,8,0)</f>
        <v>74696.558300000004</v>
      </c>
      <c r="G25" s="16">
        <f t="shared" si="0"/>
        <v>548484.06219999993</v>
      </c>
      <c r="H25" s="27">
        <f>RA!J29</f>
        <v>11.986341654859</v>
      </c>
      <c r="I25" s="20">
        <f>VLOOKUP(B25,RMS!B:D,3,FALSE)</f>
        <v>623180.61851681396</v>
      </c>
      <c r="J25" s="21">
        <f>VLOOKUP(B25,RMS!B:E,4,FALSE)</f>
        <v>548484.05282672704</v>
      </c>
      <c r="K25" s="22">
        <f t="shared" si="1"/>
        <v>1.9831859972327948E-3</v>
      </c>
      <c r="L25" s="22">
        <f t="shared" si="2"/>
        <v>9.37327288556844E-3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1106594.1336000001</v>
      </c>
      <c r="F26" s="25">
        <f>VLOOKUP(C26,RA!B30:I65,8,0)</f>
        <v>108158.20759999999</v>
      </c>
      <c r="G26" s="16">
        <f t="shared" si="0"/>
        <v>998435.92600000009</v>
      </c>
      <c r="H26" s="27">
        <f>RA!J30</f>
        <v>9.7739726170549108</v>
      </c>
      <c r="I26" s="20">
        <f>VLOOKUP(B26,RMS!B:D,3,FALSE)</f>
        <v>1106594.08953894</v>
      </c>
      <c r="J26" s="21">
        <f>VLOOKUP(B26,RMS!B:E,4,FALSE)</f>
        <v>998435.85330463003</v>
      </c>
      <c r="K26" s="22">
        <f t="shared" si="1"/>
        <v>4.4061060063540936E-2</v>
      </c>
      <c r="L26" s="22">
        <f t="shared" si="2"/>
        <v>7.2695370065048337E-2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809305.70059999998</v>
      </c>
      <c r="F27" s="25">
        <f>VLOOKUP(C27,RA!B31:I66,8,0)</f>
        <v>14533.570400000001</v>
      </c>
      <c r="G27" s="16">
        <f t="shared" si="0"/>
        <v>794772.13020000001</v>
      </c>
      <c r="H27" s="27">
        <f>RA!J31</f>
        <v>1.7958072443114099</v>
      </c>
      <c r="I27" s="20">
        <f>VLOOKUP(B27,RMS!B:D,3,FALSE)</f>
        <v>809305.66669999994</v>
      </c>
      <c r="J27" s="21">
        <f>VLOOKUP(B27,RMS!B:E,4,FALSE)</f>
        <v>794772.12760000001</v>
      </c>
      <c r="K27" s="22">
        <f t="shared" si="1"/>
        <v>3.3900000038556755E-2</v>
      </c>
      <c r="L27" s="22">
        <f t="shared" si="2"/>
        <v>2.6000000070780516E-3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92378.339500000002</v>
      </c>
      <c r="F28" s="25">
        <f>VLOOKUP(C28,RA!B32:I67,8,0)</f>
        <v>23475.0147</v>
      </c>
      <c r="G28" s="16">
        <f t="shared" si="0"/>
        <v>68903.324800000002</v>
      </c>
      <c r="H28" s="27">
        <f>RA!J32</f>
        <v>25.411817128408099</v>
      </c>
      <c r="I28" s="20">
        <f>VLOOKUP(B28,RMS!B:D,3,FALSE)</f>
        <v>92378.264524415703</v>
      </c>
      <c r="J28" s="21">
        <f>VLOOKUP(B28,RMS!B:E,4,FALSE)</f>
        <v>68903.310248763402</v>
      </c>
      <c r="K28" s="22">
        <f t="shared" si="1"/>
        <v>7.4975584298954345E-2</v>
      </c>
      <c r="L28" s="22">
        <f t="shared" si="2"/>
        <v>1.4551236599800177E-2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122934.6737</v>
      </c>
      <c r="F31" s="25">
        <f>VLOOKUP(C31,RA!B35:I70,8,0)</f>
        <v>11791.9167</v>
      </c>
      <c r="G31" s="16">
        <f t="shared" si="0"/>
        <v>111142.757</v>
      </c>
      <c r="H31" s="27">
        <f>RA!J35</f>
        <v>9.5920185453748008</v>
      </c>
      <c r="I31" s="20">
        <f>VLOOKUP(B31,RMS!B:D,3,FALSE)</f>
        <v>122934.673</v>
      </c>
      <c r="J31" s="21">
        <f>VLOOKUP(B31,RMS!B:E,4,FALSE)</f>
        <v>111142.74890000001</v>
      </c>
      <c r="K31" s="22">
        <f t="shared" si="1"/>
        <v>7.0000000414438546E-4</v>
      </c>
      <c r="L31" s="22">
        <f t="shared" si="2"/>
        <v>8.0999999918276444E-3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317809.402</v>
      </c>
      <c r="F35" s="25">
        <f>VLOOKUP(C35,RA!B8:I74,8,0)</f>
        <v>20101.433099999998</v>
      </c>
      <c r="G35" s="16">
        <f t="shared" si="0"/>
        <v>297707.96889999998</v>
      </c>
      <c r="H35" s="27">
        <f>RA!J39</f>
        <v>6.32499635740795</v>
      </c>
      <c r="I35" s="20">
        <f>VLOOKUP(B35,RMS!B:D,3,FALSE)</f>
        <v>317809.401713675</v>
      </c>
      <c r="J35" s="21">
        <f>VLOOKUP(B35,RMS!B:E,4,FALSE)</f>
        <v>297707.96580512798</v>
      </c>
      <c r="K35" s="22">
        <f t="shared" si="1"/>
        <v>2.8632499743252993E-4</v>
      </c>
      <c r="L35" s="22">
        <f t="shared" si="2"/>
        <v>3.0948719941079617E-3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413859.52830000001</v>
      </c>
      <c r="F36" s="25">
        <f>VLOOKUP(C36,RA!B8:I75,8,0)</f>
        <v>25259.1872</v>
      </c>
      <c r="G36" s="16">
        <f t="shared" si="0"/>
        <v>388600.34110000002</v>
      </c>
      <c r="H36" s="27">
        <f>RA!J40</f>
        <v>6.1033238267478103</v>
      </c>
      <c r="I36" s="20">
        <f>VLOOKUP(B36,RMS!B:D,3,FALSE)</f>
        <v>413859.51815470099</v>
      </c>
      <c r="J36" s="21">
        <f>VLOOKUP(B36,RMS!B:E,4,FALSE)</f>
        <v>388600.34323418798</v>
      </c>
      <c r="K36" s="22">
        <f t="shared" si="1"/>
        <v>1.014529902022332E-2</v>
      </c>
      <c r="L36" s="22">
        <f t="shared" si="2"/>
        <v>-2.1341879619285464E-3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36668.384100000003</v>
      </c>
      <c r="F40" s="25">
        <f>VLOOKUP(C40,RA!B8:I78,8,0)</f>
        <v>5470.9919</v>
      </c>
      <c r="G40" s="16">
        <f t="shared" si="0"/>
        <v>31197.392200000002</v>
      </c>
      <c r="H40" s="27">
        <f>RA!J43</f>
        <v>0</v>
      </c>
      <c r="I40" s="20">
        <f>VLOOKUP(B40,RMS!B:D,3,FALSE)</f>
        <v>36668.384464110102</v>
      </c>
      <c r="J40" s="21">
        <f>VLOOKUP(B40,RMS!B:E,4,FALSE)</f>
        <v>31197.3920127071</v>
      </c>
      <c r="K40" s="22">
        <f t="shared" si="1"/>
        <v>-3.6411009932635352E-4</v>
      </c>
      <c r="L40" s="22">
        <f t="shared" si="2"/>
        <v>1.872929024102632E-4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6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6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7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5"/>
      <c r="W4" s="43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4" t="s">
        <v>4</v>
      </c>
      <c r="C6" s="4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6" t="s">
        <v>5</v>
      </c>
      <c r="B7" s="47"/>
      <c r="C7" s="48"/>
      <c r="D7" s="65">
        <v>16187542.9856</v>
      </c>
      <c r="E7" s="65">
        <v>21085766</v>
      </c>
      <c r="F7" s="66">
        <v>76.770002026959801</v>
      </c>
      <c r="G7" s="65">
        <v>14218883.9803</v>
      </c>
      <c r="H7" s="66">
        <v>13.845383421283501</v>
      </c>
      <c r="I7" s="65">
        <v>1577289.5405999999</v>
      </c>
      <c r="J7" s="66">
        <v>9.7438477352808608</v>
      </c>
      <c r="K7" s="65">
        <v>1445395.7716999999</v>
      </c>
      <c r="L7" s="66">
        <v>10.1653250262297</v>
      </c>
      <c r="M7" s="66">
        <v>9.1250971866947E-2</v>
      </c>
      <c r="N7" s="65">
        <v>270303426.34299999</v>
      </c>
      <c r="O7" s="65">
        <v>5040627609.9660997</v>
      </c>
      <c r="P7" s="65">
        <v>929729</v>
      </c>
      <c r="Q7" s="65">
        <v>857896</v>
      </c>
      <c r="R7" s="66">
        <v>8.3731594505627598</v>
      </c>
      <c r="S7" s="65">
        <v>17.411033737357901</v>
      </c>
      <c r="T7" s="65">
        <v>17.174791481135198</v>
      </c>
      <c r="U7" s="67">
        <v>1.35685370430212</v>
      </c>
      <c r="V7" s="55"/>
      <c r="W7" s="55"/>
    </row>
    <row r="8" spans="1:23" ht="14.25" thickBot="1" x14ac:dyDescent="0.2">
      <c r="A8" s="49">
        <v>41894</v>
      </c>
      <c r="B8" s="52" t="s">
        <v>6</v>
      </c>
      <c r="C8" s="53"/>
      <c r="D8" s="68">
        <v>954971.09759999998</v>
      </c>
      <c r="E8" s="68">
        <v>1042831</v>
      </c>
      <c r="F8" s="69">
        <v>91.574866646657</v>
      </c>
      <c r="G8" s="68">
        <v>502118.52769999998</v>
      </c>
      <c r="H8" s="69">
        <v>90.188380814054497</v>
      </c>
      <c r="I8" s="68">
        <v>177475.14689999999</v>
      </c>
      <c r="J8" s="69">
        <v>18.584347457847102</v>
      </c>
      <c r="K8" s="68">
        <v>104699.61410000001</v>
      </c>
      <c r="L8" s="69">
        <v>20.8515735477012</v>
      </c>
      <c r="M8" s="69">
        <v>0.69508883509819896</v>
      </c>
      <c r="N8" s="68">
        <v>11153320.4888</v>
      </c>
      <c r="O8" s="68">
        <v>192257792.34639999</v>
      </c>
      <c r="P8" s="68">
        <v>28187</v>
      </c>
      <c r="Q8" s="68">
        <v>27703</v>
      </c>
      <c r="R8" s="69">
        <v>1.7471032018193</v>
      </c>
      <c r="S8" s="68">
        <v>33.879841685883598</v>
      </c>
      <c r="T8" s="68">
        <v>25.899590145471599</v>
      </c>
      <c r="U8" s="70">
        <v>23.554571518960302</v>
      </c>
      <c r="V8" s="55"/>
      <c r="W8" s="55"/>
    </row>
    <row r="9" spans="1:23" ht="12" customHeight="1" thickBot="1" x14ac:dyDescent="0.2">
      <c r="A9" s="50"/>
      <c r="B9" s="52" t="s">
        <v>7</v>
      </c>
      <c r="C9" s="53"/>
      <c r="D9" s="68">
        <v>108541.2651</v>
      </c>
      <c r="E9" s="68">
        <v>124175</v>
      </c>
      <c r="F9" s="69">
        <v>87.4099175357359</v>
      </c>
      <c r="G9" s="68">
        <v>71895.837100000004</v>
      </c>
      <c r="H9" s="69">
        <v>50.970166671861499</v>
      </c>
      <c r="I9" s="68">
        <v>24366.133600000001</v>
      </c>
      <c r="J9" s="69">
        <v>22.448728211847602</v>
      </c>
      <c r="K9" s="68">
        <v>14948.4998</v>
      </c>
      <c r="L9" s="69">
        <v>20.791885042256499</v>
      </c>
      <c r="M9" s="69">
        <v>0.63000527986092603</v>
      </c>
      <c r="N9" s="68">
        <v>1787362.4384999999</v>
      </c>
      <c r="O9" s="68">
        <v>33855002.651699997</v>
      </c>
      <c r="P9" s="68">
        <v>6221</v>
      </c>
      <c r="Q9" s="68">
        <v>5340</v>
      </c>
      <c r="R9" s="69">
        <v>16.498127340823999</v>
      </c>
      <c r="S9" s="68">
        <v>17.447559090178402</v>
      </c>
      <c r="T9" s="68">
        <v>16.5799607677903</v>
      </c>
      <c r="U9" s="70">
        <v>4.9726057261302303</v>
      </c>
      <c r="V9" s="55"/>
      <c r="W9" s="55"/>
    </row>
    <row r="10" spans="1:23" ht="14.25" thickBot="1" x14ac:dyDescent="0.2">
      <c r="A10" s="50"/>
      <c r="B10" s="52" t="s">
        <v>8</v>
      </c>
      <c r="C10" s="53"/>
      <c r="D10" s="68">
        <v>123727.12179999999</v>
      </c>
      <c r="E10" s="68">
        <v>116389</v>
      </c>
      <c r="F10" s="69">
        <v>106.304824167232</v>
      </c>
      <c r="G10" s="68">
        <v>80706.572799999994</v>
      </c>
      <c r="H10" s="69">
        <v>53.304888942081298</v>
      </c>
      <c r="I10" s="68">
        <v>33430.996500000001</v>
      </c>
      <c r="J10" s="69">
        <v>27.0199419606963</v>
      </c>
      <c r="K10" s="68">
        <v>21465.794900000001</v>
      </c>
      <c r="L10" s="69">
        <v>26.597331735538699</v>
      </c>
      <c r="M10" s="69">
        <v>0.557407804171277</v>
      </c>
      <c r="N10" s="68">
        <v>1843511.6909</v>
      </c>
      <c r="O10" s="68">
        <v>48342955.668099999</v>
      </c>
      <c r="P10" s="68">
        <v>84226</v>
      </c>
      <c r="Q10" s="68">
        <v>78758</v>
      </c>
      <c r="R10" s="69">
        <v>6.9427867645191599</v>
      </c>
      <c r="S10" s="68">
        <v>1.4689896445278201</v>
      </c>
      <c r="T10" s="68">
        <v>1.2819921087381601</v>
      </c>
      <c r="U10" s="70">
        <v>12.7296701162087</v>
      </c>
      <c r="V10" s="55"/>
      <c r="W10" s="55"/>
    </row>
    <row r="11" spans="1:23" ht="14.25" thickBot="1" x14ac:dyDescent="0.2">
      <c r="A11" s="50"/>
      <c r="B11" s="52" t="s">
        <v>9</v>
      </c>
      <c r="C11" s="53"/>
      <c r="D11" s="68">
        <v>71586.739000000001</v>
      </c>
      <c r="E11" s="68">
        <v>67267</v>
      </c>
      <c r="F11" s="69">
        <v>106.421780367788</v>
      </c>
      <c r="G11" s="68">
        <v>38790.229099999997</v>
      </c>
      <c r="H11" s="69">
        <v>84.548378962783701</v>
      </c>
      <c r="I11" s="68">
        <v>17603.648700000002</v>
      </c>
      <c r="J11" s="69">
        <v>24.590655959339099</v>
      </c>
      <c r="K11" s="68">
        <v>9404.6321000000007</v>
      </c>
      <c r="L11" s="69">
        <v>24.244848040869101</v>
      </c>
      <c r="M11" s="69">
        <v>0.87180620281786503</v>
      </c>
      <c r="N11" s="68">
        <v>782248.16390000004</v>
      </c>
      <c r="O11" s="68">
        <v>19555031.927499998</v>
      </c>
      <c r="P11" s="68">
        <v>2916</v>
      </c>
      <c r="Q11" s="68">
        <v>2771</v>
      </c>
      <c r="R11" s="69">
        <v>5.23276795380729</v>
      </c>
      <c r="S11" s="68">
        <v>24.549636145404701</v>
      </c>
      <c r="T11" s="68">
        <v>22.981050992421501</v>
      </c>
      <c r="U11" s="70">
        <v>6.3894435896833901</v>
      </c>
      <c r="V11" s="55"/>
      <c r="W11" s="55"/>
    </row>
    <row r="12" spans="1:23" ht="14.25" thickBot="1" x14ac:dyDescent="0.2">
      <c r="A12" s="50"/>
      <c r="B12" s="52" t="s">
        <v>10</v>
      </c>
      <c r="C12" s="53"/>
      <c r="D12" s="68">
        <v>264997.8677</v>
      </c>
      <c r="E12" s="68">
        <v>329591</v>
      </c>
      <c r="F12" s="69">
        <v>80.402033945101707</v>
      </c>
      <c r="G12" s="68">
        <v>145171.58290000001</v>
      </c>
      <c r="H12" s="69">
        <v>82.541143663454505</v>
      </c>
      <c r="I12" s="68">
        <v>8933.2618000000002</v>
      </c>
      <c r="J12" s="69">
        <v>3.37106931370226</v>
      </c>
      <c r="K12" s="68">
        <v>13428.5478</v>
      </c>
      <c r="L12" s="69">
        <v>9.2501214988129803</v>
      </c>
      <c r="M12" s="69">
        <v>-0.33475592945351801</v>
      </c>
      <c r="N12" s="68">
        <v>3117418.3503999999</v>
      </c>
      <c r="O12" s="68">
        <v>59572235.420400001</v>
      </c>
      <c r="P12" s="68">
        <v>2523</v>
      </c>
      <c r="Q12" s="68">
        <v>2470</v>
      </c>
      <c r="R12" s="69">
        <v>2.1457489878542502</v>
      </c>
      <c r="S12" s="68">
        <v>105.03284490685699</v>
      </c>
      <c r="T12" s="68">
        <v>115.374171578947</v>
      </c>
      <c r="U12" s="70">
        <v>-9.8458026927301798</v>
      </c>
      <c r="V12" s="55"/>
      <c r="W12" s="55"/>
    </row>
    <row r="13" spans="1:23" ht="14.25" thickBot="1" x14ac:dyDescent="0.2">
      <c r="A13" s="50"/>
      <c r="B13" s="52" t="s">
        <v>11</v>
      </c>
      <c r="C13" s="53"/>
      <c r="D13" s="68">
        <v>280315.11849999998</v>
      </c>
      <c r="E13" s="68">
        <v>365512</v>
      </c>
      <c r="F13" s="69">
        <v>76.691084971218402</v>
      </c>
      <c r="G13" s="68">
        <v>218501.0012</v>
      </c>
      <c r="H13" s="69">
        <v>28.2900842378383</v>
      </c>
      <c r="I13" s="68">
        <v>69652.298599999995</v>
      </c>
      <c r="J13" s="69">
        <v>24.847856573957898</v>
      </c>
      <c r="K13" s="68">
        <v>57179.762000000002</v>
      </c>
      <c r="L13" s="69">
        <v>26.1691075491511</v>
      </c>
      <c r="M13" s="69">
        <v>0.218128515470211</v>
      </c>
      <c r="N13" s="68">
        <v>3900138.5331000001</v>
      </c>
      <c r="O13" s="68">
        <v>94039280.782700002</v>
      </c>
      <c r="P13" s="68">
        <v>11825</v>
      </c>
      <c r="Q13" s="68">
        <v>11588</v>
      </c>
      <c r="R13" s="69">
        <v>2.0452191922678602</v>
      </c>
      <c r="S13" s="68">
        <v>23.705295433403801</v>
      </c>
      <c r="T13" s="68">
        <v>24.598328745253699</v>
      </c>
      <c r="U13" s="70">
        <v>-3.76723131065267</v>
      </c>
      <c r="V13" s="55"/>
      <c r="W13" s="55"/>
    </row>
    <row r="14" spans="1:23" ht="14.25" thickBot="1" x14ac:dyDescent="0.2">
      <c r="A14" s="50"/>
      <c r="B14" s="52" t="s">
        <v>12</v>
      </c>
      <c r="C14" s="53"/>
      <c r="D14" s="68">
        <v>112541.2883</v>
      </c>
      <c r="E14" s="68">
        <v>228259</v>
      </c>
      <c r="F14" s="69">
        <v>49.304206318261301</v>
      </c>
      <c r="G14" s="68">
        <v>142663.51120000001</v>
      </c>
      <c r="H14" s="69">
        <v>-21.114174638371001</v>
      </c>
      <c r="I14" s="68">
        <v>20213.544000000002</v>
      </c>
      <c r="J14" s="69">
        <v>17.9610028508977</v>
      </c>
      <c r="K14" s="68">
        <v>25505.317299999999</v>
      </c>
      <c r="L14" s="69">
        <v>17.877954275388699</v>
      </c>
      <c r="M14" s="69">
        <v>-0.207477258085317</v>
      </c>
      <c r="N14" s="68">
        <v>1853953.8269</v>
      </c>
      <c r="O14" s="68">
        <v>44903557.399899997</v>
      </c>
      <c r="P14" s="68">
        <v>2105</v>
      </c>
      <c r="Q14" s="68">
        <v>1915</v>
      </c>
      <c r="R14" s="69">
        <v>9.9216710182767702</v>
      </c>
      <c r="S14" s="68">
        <v>53.4637949168646</v>
      </c>
      <c r="T14" s="68">
        <v>55.109490391644897</v>
      </c>
      <c r="U14" s="70">
        <v>-3.0781493856530902</v>
      </c>
      <c r="V14" s="55"/>
      <c r="W14" s="55"/>
    </row>
    <row r="15" spans="1:23" ht="14.25" thickBot="1" x14ac:dyDescent="0.2">
      <c r="A15" s="50"/>
      <c r="B15" s="52" t="s">
        <v>13</v>
      </c>
      <c r="C15" s="53"/>
      <c r="D15" s="68">
        <v>280492.01640000002</v>
      </c>
      <c r="E15" s="68">
        <v>79929</v>
      </c>
      <c r="F15" s="69">
        <v>350.92646774011899</v>
      </c>
      <c r="G15" s="68">
        <v>65461.132899999997</v>
      </c>
      <c r="H15" s="69">
        <v>328.486345979509</v>
      </c>
      <c r="I15" s="68">
        <v>-31460.5949</v>
      </c>
      <c r="J15" s="69">
        <v>-11.216217596416399</v>
      </c>
      <c r="K15" s="68">
        <v>12194.188099999999</v>
      </c>
      <c r="L15" s="69">
        <v>18.628134833272998</v>
      </c>
      <c r="M15" s="69">
        <v>-3.57996634478683</v>
      </c>
      <c r="N15" s="68">
        <v>2158882.8176000002</v>
      </c>
      <c r="O15" s="68">
        <v>35864461.715800002</v>
      </c>
      <c r="P15" s="68">
        <v>9486</v>
      </c>
      <c r="Q15" s="68">
        <v>11365</v>
      </c>
      <c r="R15" s="69">
        <v>-16.533216014078299</v>
      </c>
      <c r="S15" s="68">
        <v>29.569050853889902</v>
      </c>
      <c r="T15" s="68">
        <v>20.047739595248601</v>
      </c>
      <c r="U15" s="70">
        <v>32.2002600140572</v>
      </c>
      <c r="V15" s="55"/>
      <c r="W15" s="55"/>
    </row>
    <row r="16" spans="1:23" ht="14.25" thickBot="1" x14ac:dyDescent="0.2">
      <c r="A16" s="50"/>
      <c r="B16" s="52" t="s">
        <v>14</v>
      </c>
      <c r="C16" s="53"/>
      <c r="D16" s="68">
        <v>882356.45600000001</v>
      </c>
      <c r="E16" s="68">
        <v>881185</v>
      </c>
      <c r="F16" s="69">
        <v>100.132940982881</v>
      </c>
      <c r="G16" s="68">
        <v>635136.99470000004</v>
      </c>
      <c r="H16" s="69">
        <v>38.923801221305297</v>
      </c>
      <c r="I16" s="68">
        <v>49275.556600000004</v>
      </c>
      <c r="J16" s="69">
        <v>5.5845408355010697</v>
      </c>
      <c r="K16" s="68">
        <v>38096.237500000003</v>
      </c>
      <c r="L16" s="69">
        <v>5.9981134492086001</v>
      </c>
      <c r="M16" s="69">
        <v>0.29344942791266498</v>
      </c>
      <c r="N16" s="68">
        <v>17106100.782400001</v>
      </c>
      <c r="O16" s="68">
        <v>265086169.01339999</v>
      </c>
      <c r="P16" s="68">
        <v>57592</v>
      </c>
      <c r="Q16" s="68">
        <v>48433</v>
      </c>
      <c r="R16" s="69">
        <v>18.910660087130701</v>
      </c>
      <c r="S16" s="68">
        <v>15.3208163633838</v>
      </c>
      <c r="T16" s="68">
        <v>15.623912689695</v>
      </c>
      <c r="U16" s="70">
        <v>-1.97833013021177</v>
      </c>
      <c r="V16" s="55"/>
      <c r="W16" s="55"/>
    </row>
    <row r="17" spans="1:23" ht="12" thickBot="1" x14ac:dyDescent="0.2">
      <c r="A17" s="50"/>
      <c r="B17" s="52" t="s">
        <v>15</v>
      </c>
      <c r="C17" s="53"/>
      <c r="D17" s="68">
        <v>610961.72609999997</v>
      </c>
      <c r="E17" s="68">
        <v>871276</v>
      </c>
      <c r="F17" s="69">
        <v>70.122639221096406</v>
      </c>
      <c r="G17" s="68">
        <v>1086725.4092999999</v>
      </c>
      <c r="H17" s="69">
        <v>-43.779567416801001</v>
      </c>
      <c r="I17" s="68">
        <v>-26086.596399999999</v>
      </c>
      <c r="J17" s="69">
        <v>-4.2697595095720002</v>
      </c>
      <c r="K17" s="68">
        <v>30676.624400000001</v>
      </c>
      <c r="L17" s="69">
        <v>2.8228496488142301</v>
      </c>
      <c r="M17" s="69">
        <v>-1.8503737588546401</v>
      </c>
      <c r="N17" s="68">
        <v>33318807.663400002</v>
      </c>
      <c r="O17" s="68">
        <v>269457429.71829998</v>
      </c>
      <c r="P17" s="68">
        <v>15903</v>
      </c>
      <c r="Q17" s="68">
        <v>15490</v>
      </c>
      <c r="R17" s="69">
        <v>2.6662362814719098</v>
      </c>
      <c r="S17" s="68">
        <v>38.418017109979203</v>
      </c>
      <c r="T17" s="68">
        <v>54.226146475145299</v>
      </c>
      <c r="U17" s="70">
        <v>-41.147697237762401</v>
      </c>
      <c r="V17" s="54"/>
      <c r="W17" s="54"/>
    </row>
    <row r="18" spans="1:23" ht="12" thickBot="1" x14ac:dyDescent="0.2">
      <c r="A18" s="50"/>
      <c r="B18" s="52" t="s">
        <v>16</v>
      </c>
      <c r="C18" s="53"/>
      <c r="D18" s="68">
        <v>1325958.2852</v>
      </c>
      <c r="E18" s="68">
        <v>1779553</v>
      </c>
      <c r="F18" s="69">
        <v>74.510749901801205</v>
      </c>
      <c r="G18" s="68">
        <v>1165631.2662</v>
      </c>
      <c r="H18" s="69">
        <v>13.754522862334699</v>
      </c>
      <c r="I18" s="68">
        <v>203809.61660000001</v>
      </c>
      <c r="J18" s="69">
        <v>15.370741212213799</v>
      </c>
      <c r="K18" s="68">
        <v>175241.67509999999</v>
      </c>
      <c r="L18" s="69">
        <v>15.034057525867</v>
      </c>
      <c r="M18" s="69">
        <v>0.163020248943055</v>
      </c>
      <c r="N18" s="68">
        <v>20570374.124499999</v>
      </c>
      <c r="O18" s="68">
        <v>601754869.60070002</v>
      </c>
      <c r="P18" s="68">
        <v>71616</v>
      </c>
      <c r="Q18" s="68">
        <v>62054</v>
      </c>
      <c r="R18" s="69">
        <v>15.409159764076399</v>
      </c>
      <c r="S18" s="68">
        <v>18.514833070822199</v>
      </c>
      <c r="T18" s="68">
        <v>18.2903622473974</v>
      </c>
      <c r="U18" s="70">
        <v>1.21238372804174</v>
      </c>
      <c r="V18" s="54"/>
      <c r="W18" s="54"/>
    </row>
    <row r="19" spans="1:23" ht="12" thickBot="1" x14ac:dyDescent="0.2">
      <c r="A19" s="50"/>
      <c r="B19" s="52" t="s">
        <v>17</v>
      </c>
      <c r="C19" s="53"/>
      <c r="D19" s="68">
        <v>418127.64679999999</v>
      </c>
      <c r="E19" s="68">
        <v>652157</v>
      </c>
      <c r="F19" s="69">
        <v>64.114568547144302</v>
      </c>
      <c r="G19" s="68">
        <v>568674.39260000002</v>
      </c>
      <c r="H19" s="69">
        <v>-26.473276757143001</v>
      </c>
      <c r="I19" s="68">
        <v>42182.981899999999</v>
      </c>
      <c r="J19" s="69">
        <v>10.0885416744942</v>
      </c>
      <c r="K19" s="68">
        <v>14056.714599999999</v>
      </c>
      <c r="L19" s="69">
        <v>2.4718388559281199</v>
      </c>
      <c r="M19" s="69">
        <v>2.00091330729586</v>
      </c>
      <c r="N19" s="68">
        <v>8701730.6434000004</v>
      </c>
      <c r="O19" s="68">
        <v>190780458.18790001</v>
      </c>
      <c r="P19" s="68">
        <v>10016</v>
      </c>
      <c r="Q19" s="68">
        <v>9437</v>
      </c>
      <c r="R19" s="69">
        <v>6.1354243933453301</v>
      </c>
      <c r="S19" s="68">
        <v>41.7459711261981</v>
      </c>
      <c r="T19" s="68">
        <v>43.257762700010602</v>
      </c>
      <c r="U19" s="70">
        <v>-3.6214071275102699</v>
      </c>
      <c r="V19" s="54"/>
      <c r="W19" s="54"/>
    </row>
    <row r="20" spans="1:23" ht="12" thickBot="1" x14ac:dyDescent="0.2">
      <c r="A20" s="50"/>
      <c r="B20" s="52" t="s">
        <v>18</v>
      </c>
      <c r="C20" s="53"/>
      <c r="D20" s="68">
        <v>847765.73930000002</v>
      </c>
      <c r="E20" s="68">
        <v>1256847</v>
      </c>
      <c r="F20" s="69">
        <v>67.451785245141195</v>
      </c>
      <c r="G20" s="68">
        <v>1044521.8358</v>
      </c>
      <c r="H20" s="69">
        <v>-18.836953882280898</v>
      </c>
      <c r="I20" s="68">
        <v>53510.770199999999</v>
      </c>
      <c r="J20" s="69">
        <v>6.3119760234925097</v>
      </c>
      <c r="K20" s="68">
        <v>7034.8654999999999</v>
      </c>
      <c r="L20" s="69">
        <v>0.67350104697543201</v>
      </c>
      <c r="M20" s="69">
        <v>6.6065093497523204</v>
      </c>
      <c r="N20" s="68">
        <v>16037777.6752</v>
      </c>
      <c r="O20" s="68">
        <v>287360446.31730002</v>
      </c>
      <c r="P20" s="68">
        <v>35699</v>
      </c>
      <c r="Q20" s="68">
        <v>34271</v>
      </c>
      <c r="R20" s="69">
        <v>4.1667882466225103</v>
      </c>
      <c r="S20" s="68">
        <v>23.747604675201</v>
      </c>
      <c r="T20" s="68">
        <v>22.226760651863099</v>
      </c>
      <c r="U20" s="70">
        <v>6.4041996830361301</v>
      </c>
      <c r="V20" s="54"/>
      <c r="W20" s="54"/>
    </row>
    <row r="21" spans="1:23" ht="12" thickBot="1" x14ac:dyDescent="0.2">
      <c r="A21" s="50"/>
      <c r="B21" s="52" t="s">
        <v>19</v>
      </c>
      <c r="C21" s="53"/>
      <c r="D21" s="68">
        <v>325978.64929999999</v>
      </c>
      <c r="E21" s="68">
        <v>432283</v>
      </c>
      <c r="F21" s="69">
        <v>75.408621042233904</v>
      </c>
      <c r="G21" s="68">
        <v>295748.51779999997</v>
      </c>
      <c r="H21" s="69">
        <v>10.221566527154399</v>
      </c>
      <c r="I21" s="68">
        <v>33557.958299999998</v>
      </c>
      <c r="J21" s="69">
        <v>10.2945264581167</v>
      </c>
      <c r="K21" s="68">
        <v>35518.958400000003</v>
      </c>
      <c r="L21" s="69">
        <v>12.0098517024588</v>
      </c>
      <c r="M21" s="69">
        <v>-5.5209955143278998E-2</v>
      </c>
      <c r="N21" s="68">
        <v>4781774.4917000001</v>
      </c>
      <c r="O21" s="68">
        <v>113406359.96160001</v>
      </c>
      <c r="P21" s="68">
        <v>30378</v>
      </c>
      <c r="Q21" s="68">
        <v>28648</v>
      </c>
      <c r="R21" s="69">
        <v>6.0388159731918503</v>
      </c>
      <c r="S21" s="68">
        <v>10.7307475574429</v>
      </c>
      <c r="T21" s="68">
        <v>10.6069459159453</v>
      </c>
      <c r="U21" s="70">
        <v>1.15370938357179</v>
      </c>
      <c r="V21" s="54"/>
      <c r="W21" s="54"/>
    </row>
    <row r="22" spans="1:23" ht="12" thickBot="1" x14ac:dyDescent="0.2">
      <c r="A22" s="50"/>
      <c r="B22" s="52" t="s">
        <v>20</v>
      </c>
      <c r="C22" s="53"/>
      <c r="D22" s="68">
        <v>1153541.2074</v>
      </c>
      <c r="E22" s="68">
        <v>1195165</v>
      </c>
      <c r="F22" s="69">
        <v>96.517318311697593</v>
      </c>
      <c r="G22" s="68">
        <v>847002.04819999996</v>
      </c>
      <c r="H22" s="69">
        <v>36.191076497564502</v>
      </c>
      <c r="I22" s="68">
        <v>115252.08440000001</v>
      </c>
      <c r="J22" s="69">
        <v>9.9911545127867605</v>
      </c>
      <c r="K22" s="68">
        <v>111629.7225</v>
      </c>
      <c r="L22" s="69">
        <v>13.179392273871001</v>
      </c>
      <c r="M22" s="69">
        <v>3.2449797588631001E-2</v>
      </c>
      <c r="N22" s="68">
        <v>15694572.9626</v>
      </c>
      <c r="O22" s="68">
        <v>351168210.2999</v>
      </c>
      <c r="P22" s="68">
        <v>71801</v>
      </c>
      <c r="Q22" s="68">
        <v>63528</v>
      </c>
      <c r="R22" s="69">
        <v>13.0226042060194</v>
      </c>
      <c r="S22" s="68">
        <v>16.065809771451701</v>
      </c>
      <c r="T22" s="68">
        <v>16.0397538597154</v>
      </c>
      <c r="U22" s="70">
        <v>0.16218237428997101</v>
      </c>
      <c r="V22" s="54"/>
      <c r="W22" s="54"/>
    </row>
    <row r="23" spans="1:23" ht="12" thickBot="1" x14ac:dyDescent="0.2">
      <c r="A23" s="50"/>
      <c r="B23" s="52" t="s">
        <v>21</v>
      </c>
      <c r="C23" s="53"/>
      <c r="D23" s="68">
        <v>2946282.1228999998</v>
      </c>
      <c r="E23" s="68">
        <v>3124023</v>
      </c>
      <c r="F23" s="69">
        <v>94.310513171637993</v>
      </c>
      <c r="G23" s="68">
        <v>1950932.8022</v>
      </c>
      <c r="H23" s="69">
        <v>51.019149382161103</v>
      </c>
      <c r="I23" s="68">
        <v>273788.61719999998</v>
      </c>
      <c r="J23" s="69">
        <v>9.2926816163318495</v>
      </c>
      <c r="K23" s="68">
        <v>134090.524</v>
      </c>
      <c r="L23" s="69">
        <v>6.8731492878068696</v>
      </c>
      <c r="M23" s="69">
        <v>1.0418192802349</v>
      </c>
      <c r="N23" s="68">
        <v>39543825.791100003</v>
      </c>
      <c r="O23" s="68">
        <v>739723990.04040003</v>
      </c>
      <c r="P23" s="68">
        <v>85165</v>
      </c>
      <c r="Q23" s="68">
        <v>81666</v>
      </c>
      <c r="R23" s="69">
        <v>4.2845247716307897</v>
      </c>
      <c r="S23" s="68">
        <v>34.5949876463336</v>
      </c>
      <c r="T23" s="68">
        <v>32.287141210540497</v>
      </c>
      <c r="U23" s="70">
        <v>6.6710428093986502</v>
      </c>
      <c r="V23" s="54"/>
      <c r="W23" s="54"/>
    </row>
    <row r="24" spans="1:23" ht="12" thickBot="1" x14ac:dyDescent="0.2">
      <c r="A24" s="50"/>
      <c r="B24" s="52" t="s">
        <v>22</v>
      </c>
      <c r="C24" s="53"/>
      <c r="D24" s="68">
        <v>207782.62160000001</v>
      </c>
      <c r="E24" s="68">
        <v>351887</v>
      </c>
      <c r="F24" s="69">
        <v>59.048109648836103</v>
      </c>
      <c r="G24" s="68">
        <v>248488.92610000001</v>
      </c>
      <c r="H24" s="69">
        <v>-16.381536649894201</v>
      </c>
      <c r="I24" s="68">
        <v>38125.317000000003</v>
      </c>
      <c r="J24" s="69">
        <v>18.348655294856499</v>
      </c>
      <c r="K24" s="68">
        <v>40199.787400000001</v>
      </c>
      <c r="L24" s="69">
        <v>16.177697747312202</v>
      </c>
      <c r="M24" s="69">
        <v>-5.1604014204314E-2</v>
      </c>
      <c r="N24" s="68">
        <v>4182262.5323999999</v>
      </c>
      <c r="O24" s="68">
        <v>79933547.491099998</v>
      </c>
      <c r="P24" s="68">
        <v>23705</v>
      </c>
      <c r="Q24" s="68">
        <v>21232</v>
      </c>
      <c r="R24" s="69">
        <v>11.6475131876413</v>
      </c>
      <c r="S24" s="68">
        <v>8.7653499936722206</v>
      </c>
      <c r="T24" s="68">
        <v>8.7500462697814605</v>
      </c>
      <c r="U24" s="70">
        <v>0.174593415001183</v>
      </c>
      <c r="V24" s="54"/>
      <c r="W24" s="54"/>
    </row>
    <row r="25" spans="1:23" ht="12" thickBot="1" x14ac:dyDescent="0.2">
      <c r="A25" s="50"/>
      <c r="B25" s="52" t="s">
        <v>23</v>
      </c>
      <c r="C25" s="53"/>
      <c r="D25" s="68">
        <v>228864.86350000001</v>
      </c>
      <c r="E25" s="68">
        <v>324114</v>
      </c>
      <c r="F25" s="69">
        <v>70.612458425122</v>
      </c>
      <c r="G25" s="68">
        <v>201017.86670000001</v>
      </c>
      <c r="H25" s="69">
        <v>13.8529958839723</v>
      </c>
      <c r="I25" s="68">
        <v>17625.564999999999</v>
      </c>
      <c r="J25" s="69">
        <v>7.70129793208734</v>
      </c>
      <c r="K25" s="68">
        <v>22727.032599999999</v>
      </c>
      <c r="L25" s="69">
        <v>11.305976415478501</v>
      </c>
      <c r="M25" s="69">
        <v>-0.22446694602796499</v>
      </c>
      <c r="N25" s="68">
        <v>4123413.0150000001</v>
      </c>
      <c r="O25" s="68">
        <v>77326604.934599996</v>
      </c>
      <c r="P25" s="68">
        <v>17611</v>
      </c>
      <c r="Q25" s="68">
        <v>15370</v>
      </c>
      <c r="R25" s="69">
        <v>14.5803513337671</v>
      </c>
      <c r="S25" s="68">
        <v>12.9955631991369</v>
      </c>
      <c r="T25" s="68">
        <v>13.040669765777499</v>
      </c>
      <c r="U25" s="70">
        <v>-0.34709204941253602</v>
      </c>
      <c r="V25" s="54"/>
      <c r="W25" s="54"/>
    </row>
    <row r="26" spans="1:23" ht="12" thickBot="1" x14ac:dyDescent="0.2">
      <c r="A26" s="50"/>
      <c r="B26" s="52" t="s">
        <v>24</v>
      </c>
      <c r="C26" s="53"/>
      <c r="D26" s="68">
        <v>517581.41940000001</v>
      </c>
      <c r="E26" s="68">
        <v>521957</v>
      </c>
      <c r="F26" s="69">
        <v>99.161697112980605</v>
      </c>
      <c r="G26" s="68">
        <v>369955.75270000001</v>
      </c>
      <c r="H26" s="69">
        <v>39.903600801610096</v>
      </c>
      <c r="I26" s="68">
        <v>96224.017699999997</v>
      </c>
      <c r="J26" s="69">
        <v>18.5910881058185</v>
      </c>
      <c r="K26" s="68">
        <v>78329.476500000004</v>
      </c>
      <c r="L26" s="69">
        <v>21.172660765061298</v>
      </c>
      <c r="M26" s="69">
        <v>0.228452199600747</v>
      </c>
      <c r="N26" s="68">
        <v>6945168.3534000004</v>
      </c>
      <c r="O26" s="68">
        <v>164535993.07480001</v>
      </c>
      <c r="P26" s="68">
        <v>41358</v>
      </c>
      <c r="Q26" s="68">
        <v>39296</v>
      </c>
      <c r="R26" s="69">
        <v>5.2473534201954397</v>
      </c>
      <c r="S26" s="68">
        <v>12.5146626867837</v>
      </c>
      <c r="T26" s="68">
        <v>12.526673162662901</v>
      </c>
      <c r="U26" s="70">
        <v>-9.5971231344957997E-2</v>
      </c>
      <c r="V26" s="54"/>
      <c r="W26" s="54"/>
    </row>
    <row r="27" spans="1:23" ht="12" thickBot="1" x14ac:dyDescent="0.2">
      <c r="A27" s="50"/>
      <c r="B27" s="52" t="s">
        <v>25</v>
      </c>
      <c r="C27" s="53"/>
      <c r="D27" s="68">
        <v>176410.70389999999</v>
      </c>
      <c r="E27" s="68">
        <v>349200</v>
      </c>
      <c r="F27" s="69">
        <v>50.518529180985098</v>
      </c>
      <c r="G27" s="68">
        <v>266404.92099999997</v>
      </c>
      <c r="H27" s="69">
        <v>-33.780989015589498</v>
      </c>
      <c r="I27" s="68">
        <v>52278.262499999997</v>
      </c>
      <c r="J27" s="69">
        <v>29.6344050243314</v>
      </c>
      <c r="K27" s="68">
        <v>80128.030799999993</v>
      </c>
      <c r="L27" s="69">
        <v>30.077534040746901</v>
      </c>
      <c r="M27" s="69">
        <v>-0.34756586455385602</v>
      </c>
      <c r="N27" s="68">
        <v>5236102.9545</v>
      </c>
      <c r="O27" s="68">
        <v>73590051.1153</v>
      </c>
      <c r="P27" s="68">
        <v>26600</v>
      </c>
      <c r="Q27" s="68">
        <v>24021</v>
      </c>
      <c r="R27" s="69">
        <v>10.736438949252699</v>
      </c>
      <c r="S27" s="68">
        <v>6.6319813496240601</v>
      </c>
      <c r="T27" s="68">
        <v>6.51008545439407</v>
      </c>
      <c r="U27" s="70">
        <v>1.8380011764794699</v>
      </c>
      <c r="V27" s="54"/>
      <c r="W27" s="54"/>
    </row>
    <row r="28" spans="1:23" ht="12" thickBot="1" x14ac:dyDescent="0.2">
      <c r="A28" s="50"/>
      <c r="B28" s="52" t="s">
        <v>26</v>
      </c>
      <c r="C28" s="53"/>
      <c r="D28" s="68">
        <v>826028.24750000006</v>
      </c>
      <c r="E28" s="68">
        <v>1195831</v>
      </c>
      <c r="F28" s="69">
        <v>69.075667673776707</v>
      </c>
      <c r="G28" s="68">
        <v>871038.60179999995</v>
      </c>
      <c r="H28" s="69">
        <v>-5.1674350834723404</v>
      </c>
      <c r="I28" s="68">
        <v>24044.074499999999</v>
      </c>
      <c r="J28" s="69">
        <v>2.9108053595951602</v>
      </c>
      <c r="K28" s="68">
        <v>41960.639799999997</v>
      </c>
      <c r="L28" s="69">
        <v>4.8173111631664103</v>
      </c>
      <c r="M28" s="69">
        <v>-0.42698503610519301</v>
      </c>
      <c r="N28" s="68">
        <v>14272310.4516</v>
      </c>
      <c r="O28" s="68">
        <v>242368993.9522</v>
      </c>
      <c r="P28" s="68">
        <v>46032</v>
      </c>
      <c r="Q28" s="68">
        <v>42471</v>
      </c>
      <c r="R28" s="69">
        <v>8.38454474818111</v>
      </c>
      <c r="S28" s="68">
        <v>17.944652578640898</v>
      </c>
      <c r="T28" s="68">
        <v>17.5975317086953</v>
      </c>
      <c r="U28" s="70">
        <v>1.9343972719692999</v>
      </c>
      <c r="V28" s="54"/>
      <c r="W28" s="54"/>
    </row>
    <row r="29" spans="1:23" ht="12" thickBot="1" x14ac:dyDescent="0.2">
      <c r="A29" s="50"/>
      <c r="B29" s="52" t="s">
        <v>27</v>
      </c>
      <c r="C29" s="53"/>
      <c r="D29" s="68">
        <v>623180.62049999996</v>
      </c>
      <c r="E29" s="68">
        <v>756777</v>
      </c>
      <c r="F29" s="69">
        <v>82.346664935641499</v>
      </c>
      <c r="G29" s="68">
        <v>634022.92209999997</v>
      </c>
      <c r="H29" s="69">
        <v>-1.7100803807042699</v>
      </c>
      <c r="I29" s="68">
        <v>74696.558300000004</v>
      </c>
      <c r="J29" s="69">
        <v>11.986341654859</v>
      </c>
      <c r="K29" s="68">
        <v>80431.1152</v>
      </c>
      <c r="L29" s="69">
        <v>12.6858371198312</v>
      </c>
      <c r="M29" s="69">
        <v>-7.1297741996246999E-2</v>
      </c>
      <c r="N29" s="68">
        <v>8822541.7271999996</v>
      </c>
      <c r="O29" s="68">
        <v>170824692.49919999</v>
      </c>
      <c r="P29" s="68">
        <v>101880</v>
      </c>
      <c r="Q29" s="68">
        <v>95267</v>
      </c>
      <c r="R29" s="69">
        <v>6.94154324162617</v>
      </c>
      <c r="S29" s="68">
        <v>6.1168101737337999</v>
      </c>
      <c r="T29" s="68">
        <v>6.1227402731271097</v>
      </c>
      <c r="U29" s="70">
        <v>-9.6947579291688998E-2</v>
      </c>
      <c r="V29" s="54"/>
      <c r="W29" s="54"/>
    </row>
    <row r="30" spans="1:23" ht="12" thickBot="1" x14ac:dyDescent="0.2">
      <c r="A30" s="50"/>
      <c r="B30" s="52" t="s">
        <v>28</v>
      </c>
      <c r="C30" s="53"/>
      <c r="D30" s="68">
        <v>1106594.1336000001</v>
      </c>
      <c r="E30" s="68">
        <v>1288725</v>
      </c>
      <c r="F30" s="69">
        <v>85.867359878950097</v>
      </c>
      <c r="G30" s="68">
        <v>951745.745</v>
      </c>
      <c r="H30" s="69">
        <v>16.269932323154201</v>
      </c>
      <c r="I30" s="68">
        <v>108158.20759999999</v>
      </c>
      <c r="J30" s="69">
        <v>9.7739726170549108</v>
      </c>
      <c r="K30" s="68">
        <v>152066.65280000001</v>
      </c>
      <c r="L30" s="69">
        <v>15.9776551246888</v>
      </c>
      <c r="M30" s="69">
        <v>-0.28874473391446898</v>
      </c>
      <c r="N30" s="68">
        <v>16311388.8803</v>
      </c>
      <c r="O30" s="68">
        <v>315348071.64090002</v>
      </c>
      <c r="P30" s="68">
        <v>83993</v>
      </c>
      <c r="Q30" s="68">
        <v>76558</v>
      </c>
      <c r="R30" s="69">
        <v>9.7115912118916494</v>
      </c>
      <c r="S30" s="68">
        <v>13.1748375888467</v>
      </c>
      <c r="T30" s="68">
        <v>13.1256789754173</v>
      </c>
      <c r="U30" s="70">
        <v>0.37312500513076202</v>
      </c>
      <c r="V30" s="54"/>
      <c r="W30" s="54"/>
    </row>
    <row r="31" spans="1:23" ht="12" thickBot="1" x14ac:dyDescent="0.2">
      <c r="A31" s="50"/>
      <c r="B31" s="52" t="s">
        <v>29</v>
      </c>
      <c r="C31" s="53"/>
      <c r="D31" s="68">
        <v>809305.70059999998</v>
      </c>
      <c r="E31" s="68">
        <v>1141502</v>
      </c>
      <c r="F31" s="69">
        <v>70.898316481267699</v>
      </c>
      <c r="G31" s="68">
        <v>928224.66949999996</v>
      </c>
      <c r="H31" s="69">
        <v>-12.811442402630499</v>
      </c>
      <c r="I31" s="68">
        <v>14533.570400000001</v>
      </c>
      <c r="J31" s="69">
        <v>1.7958072443114099</v>
      </c>
      <c r="K31" s="68">
        <v>38590.0651</v>
      </c>
      <c r="L31" s="69">
        <v>4.15740567644976</v>
      </c>
      <c r="M31" s="69">
        <v>-0.62338569882329598</v>
      </c>
      <c r="N31" s="68">
        <v>13549095.692299999</v>
      </c>
      <c r="O31" s="68">
        <v>263660369.8281</v>
      </c>
      <c r="P31" s="68">
        <v>30522</v>
      </c>
      <c r="Q31" s="68">
        <v>28323</v>
      </c>
      <c r="R31" s="69">
        <v>7.7640080499947102</v>
      </c>
      <c r="S31" s="68">
        <v>26.515487209226102</v>
      </c>
      <c r="T31" s="68">
        <v>26.285978494509799</v>
      </c>
      <c r="U31" s="70">
        <v>0.86556476562312201</v>
      </c>
      <c r="V31" s="54"/>
      <c r="W31" s="54"/>
    </row>
    <row r="32" spans="1:23" ht="12" thickBot="1" x14ac:dyDescent="0.2">
      <c r="A32" s="50"/>
      <c r="B32" s="52" t="s">
        <v>30</v>
      </c>
      <c r="C32" s="53"/>
      <c r="D32" s="68">
        <v>92378.339500000002</v>
      </c>
      <c r="E32" s="68">
        <v>160600</v>
      </c>
      <c r="F32" s="69">
        <v>57.5207593399751</v>
      </c>
      <c r="G32" s="68">
        <v>110640.4978</v>
      </c>
      <c r="H32" s="69">
        <v>-16.505853338631699</v>
      </c>
      <c r="I32" s="68">
        <v>23475.0147</v>
      </c>
      <c r="J32" s="69">
        <v>25.411817128408099</v>
      </c>
      <c r="K32" s="68">
        <v>29184.3914</v>
      </c>
      <c r="L32" s="69">
        <v>26.3776754265471</v>
      </c>
      <c r="M32" s="69">
        <v>-0.19563117221625501</v>
      </c>
      <c r="N32" s="68">
        <v>1358349.2318</v>
      </c>
      <c r="O32" s="68">
        <v>39514193.954300001</v>
      </c>
      <c r="P32" s="68">
        <v>20410</v>
      </c>
      <c r="Q32" s="68">
        <v>19382</v>
      </c>
      <c r="R32" s="69">
        <v>5.30389020740893</v>
      </c>
      <c r="S32" s="68">
        <v>4.52613128368447</v>
      </c>
      <c r="T32" s="68">
        <v>4.4711402899597603</v>
      </c>
      <c r="U32" s="70">
        <v>1.2149668288001201</v>
      </c>
      <c r="V32" s="54"/>
      <c r="W32" s="54"/>
    </row>
    <row r="33" spans="1:23" ht="12" thickBot="1" x14ac:dyDescent="0.2">
      <c r="A33" s="50"/>
      <c r="B33" s="52" t="s">
        <v>31</v>
      </c>
      <c r="C33" s="53"/>
      <c r="D33" s="71"/>
      <c r="E33" s="71"/>
      <c r="F33" s="71"/>
      <c r="G33" s="68">
        <v>146.6669</v>
      </c>
      <c r="H33" s="71"/>
      <c r="I33" s="71"/>
      <c r="J33" s="71"/>
      <c r="K33" s="68">
        <v>28.651900000000001</v>
      </c>
      <c r="L33" s="69">
        <v>19.535355284662</v>
      </c>
      <c r="M33" s="71"/>
      <c r="N33" s="68">
        <v>61.308500000000002</v>
      </c>
      <c r="O33" s="68">
        <v>4926.5671000000002</v>
      </c>
      <c r="P33" s="71"/>
      <c r="Q33" s="68">
        <v>1</v>
      </c>
      <c r="R33" s="71"/>
      <c r="S33" s="71"/>
      <c r="T33" s="68">
        <v>10.256399999999999</v>
      </c>
      <c r="U33" s="72"/>
      <c r="V33" s="54"/>
      <c r="W33" s="54"/>
    </row>
    <row r="34" spans="1:23" ht="12" thickBot="1" x14ac:dyDescent="0.2">
      <c r="A34" s="50"/>
      <c r="B34" s="52" t="s">
        <v>36</v>
      </c>
      <c r="C34" s="5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0"/>
      <c r="B35" s="52" t="s">
        <v>32</v>
      </c>
      <c r="C35" s="53"/>
      <c r="D35" s="68">
        <v>122934.6737</v>
      </c>
      <c r="E35" s="68">
        <v>150073</v>
      </c>
      <c r="F35" s="69">
        <v>81.916583062909396</v>
      </c>
      <c r="G35" s="68">
        <v>152485.155</v>
      </c>
      <c r="H35" s="69">
        <v>-19.379251245801601</v>
      </c>
      <c r="I35" s="68">
        <v>11791.9167</v>
      </c>
      <c r="J35" s="69">
        <v>9.5920185453748008</v>
      </c>
      <c r="K35" s="68">
        <v>23688.475600000002</v>
      </c>
      <c r="L35" s="69">
        <v>15.534938860114</v>
      </c>
      <c r="M35" s="69">
        <v>-0.50220871536368505</v>
      </c>
      <c r="N35" s="68">
        <v>2283128.0729999999</v>
      </c>
      <c r="O35" s="68">
        <v>43522988.750299998</v>
      </c>
      <c r="P35" s="68">
        <v>9124</v>
      </c>
      <c r="Q35" s="68">
        <v>7796</v>
      </c>
      <c r="R35" s="69">
        <v>17.034376603386399</v>
      </c>
      <c r="S35" s="68">
        <v>13.473769585708</v>
      </c>
      <c r="T35" s="68">
        <v>13.3679931631606</v>
      </c>
      <c r="U35" s="70">
        <v>0.785054411644596</v>
      </c>
      <c r="V35" s="54"/>
      <c r="W35" s="54"/>
    </row>
    <row r="36" spans="1:23" ht="12" customHeight="1" thickBot="1" x14ac:dyDescent="0.2">
      <c r="A36" s="50"/>
      <c r="B36" s="52" t="s">
        <v>37</v>
      </c>
      <c r="C36" s="53"/>
      <c r="D36" s="71"/>
      <c r="E36" s="68">
        <v>688880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0"/>
      <c r="B37" s="52" t="s">
        <v>38</v>
      </c>
      <c r="C37" s="53"/>
      <c r="D37" s="71"/>
      <c r="E37" s="68">
        <v>256979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0"/>
      <c r="B38" s="52" t="s">
        <v>39</v>
      </c>
      <c r="C38" s="53"/>
      <c r="D38" s="71"/>
      <c r="E38" s="68">
        <v>317735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0"/>
      <c r="B39" s="52" t="s">
        <v>33</v>
      </c>
      <c r="C39" s="53"/>
      <c r="D39" s="68">
        <v>317809.402</v>
      </c>
      <c r="E39" s="68">
        <v>305303</v>
      </c>
      <c r="F39" s="69">
        <v>104.096390143562</v>
      </c>
      <c r="G39" s="68">
        <v>263094.86290000001</v>
      </c>
      <c r="H39" s="69">
        <v>20.7965060575115</v>
      </c>
      <c r="I39" s="68">
        <v>20101.433099999998</v>
      </c>
      <c r="J39" s="69">
        <v>6.32499635740795</v>
      </c>
      <c r="K39" s="68">
        <v>14997.9678</v>
      </c>
      <c r="L39" s="69">
        <v>5.7005931756640198</v>
      </c>
      <c r="M39" s="69">
        <v>0.34027712074431798</v>
      </c>
      <c r="N39" s="68">
        <v>4404737.2432000004</v>
      </c>
      <c r="O39" s="68">
        <v>73195142.2412</v>
      </c>
      <c r="P39" s="68">
        <v>428</v>
      </c>
      <c r="Q39" s="68">
        <v>417</v>
      </c>
      <c r="R39" s="69">
        <v>2.6378896882494098</v>
      </c>
      <c r="S39" s="68">
        <v>742.54533177570102</v>
      </c>
      <c r="T39" s="68">
        <v>615.50759304556402</v>
      </c>
      <c r="U39" s="70">
        <v>17.108415243328398</v>
      </c>
      <c r="V39" s="54"/>
      <c r="W39" s="54"/>
    </row>
    <row r="40" spans="1:23" ht="12" thickBot="1" x14ac:dyDescent="0.2">
      <c r="A40" s="50"/>
      <c r="B40" s="52" t="s">
        <v>34</v>
      </c>
      <c r="C40" s="53"/>
      <c r="D40" s="68">
        <v>413859.52830000001</v>
      </c>
      <c r="E40" s="68">
        <v>367473</v>
      </c>
      <c r="F40" s="69">
        <v>112.623111983738</v>
      </c>
      <c r="G40" s="68">
        <v>280482.0626</v>
      </c>
      <c r="H40" s="69">
        <v>47.5529395582818</v>
      </c>
      <c r="I40" s="68">
        <v>25259.1872</v>
      </c>
      <c r="J40" s="69">
        <v>6.1033238267478103</v>
      </c>
      <c r="K40" s="68">
        <v>23954.680799999998</v>
      </c>
      <c r="L40" s="69">
        <v>8.5405393050614293</v>
      </c>
      <c r="M40" s="69">
        <v>5.4457264986808002E-2</v>
      </c>
      <c r="N40" s="68">
        <v>5922587.1700999998</v>
      </c>
      <c r="O40" s="68">
        <v>140496529.86000001</v>
      </c>
      <c r="P40" s="68">
        <v>2380</v>
      </c>
      <c r="Q40" s="68">
        <v>2298</v>
      </c>
      <c r="R40" s="69">
        <v>3.5683202785030499</v>
      </c>
      <c r="S40" s="68">
        <v>173.89055810924401</v>
      </c>
      <c r="T40" s="68">
        <v>179.67851035683199</v>
      </c>
      <c r="U40" s="70">
        <v>-3.32850288740357</v>
      </c>
      <c r="V40" s="54"/>
      <c r="W40" s="54"/>
    </row>
    <row r="41" spans="1:23" ht="12" thickBot="1" x14ac:dyDescent="0.2">
      <c r="A41" s="50"/>
      <c r="B41" s="52" t="s">
        <v>40</v>
      </c>
      <c r="C41" s="53"/>
      <c r="D41" s="71"/>
      <c r="E41" s="68">
        <v>261999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0"/>
      <c r="B42" s="52" t="s">
        <v>41</v>
      </c>
      <c r="C42" s="53"/>
      <c r="D42" s="71"/>
      <c r="E42" s="68">
        <v>100289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0"/>
      <c r="B43" s="52" t="s">
        <v>71</v>
      </c>
      <c r="C43" s="5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1"/>
      <c r="B44" s="52" t="s">
        <v>35</v>
      </c>
      <c r="C44" s="53"/>
      <c r="D44" s="73">
        <v>36668.384100000003</v>
      </c>
      <c r="E44" s="73">
        <v>0</v>
      </c>
      <c r="F44" s="74"/>
      <c r="G44" s="73">
        <v>81453.6685</v>
      </c>
      <c r="H44" s="75">
        <v>-54.982525925152203</v>
      </c>
      <c r="I44" s="73">
        <v>5470.9919</v>
      </c>
      <c r="J44" s="75">
        <v>14.9201881519508</v>
      </c>
      <c r="K44" s="73">
        <v>13937.125899999999</v>
      </c>
      <c r="L44" s="75">
        <v>17.110495029453499</v>
      </c>
      <c r="M44" s="75">
        <v>-0.60745192809085602</v>
      </c>
      <c r="N44" s="73">
        <v>540479.26529999997</v>
      </c>
      <c r="O44" s="73">
        <v>9177072.0647999998</v>
      </c>
      <c r="P44" s="73">
        <v>27</v>
      </c>
      <c r="Q44" s="73">
        <v>27</v>
      </c>
      <c r="R44" s="75">
        <v>0</v>
      </c>
      <c r="S44" s="73">
        <v>1358.0882999999999</v>
      </c>
      <c r="T44" s="73">
        <v>871.488577777778</v>
      </c>
      <c r="U44" s="76">
        <v>35.829755857717203</v>
      </c>
      <c r="V44" s="54"/>
      <c r="W44" s="54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76319</v>
      </c>
      <c r="D2" s="32">
        <v>954972.07553418796</v>
      </c>
      <c r="E2" s="32">
        <v>777495.95617777796</v>
      </c>
      <c r="F2" s="32">
        <v>177476.11935641</v>
      </c>
      <c r="G2" s="32">
        <v>777495.95617777796</v>
      </c>
      <c r="H2" s="32">
        <v>0.18584430257516599</v>
      </c>
    </row>
    <row r="3" spans="1:8" ht="14.25" x14ac:dyDescent="0.2">
      <c r="A3" s="32">
        <v>2</v>
      </c>
      <c r="B3" s="33">
        <v>13</v>
      </c>
      <c r="C3" s="32">
        <v>12209.675999999999</v>
      </c>
      <c r="D3" s="32">
        <v>108541.309920657</v>
      </c>
      <c r="E3" s="32">
        <v>84175.128808788999</v>
      </c>
      <c r="F3" s="32">
        <v>24366.1811118675</v>
      </c>
      <c r="G3" s="32">
        <v>84175.128808788999</v>
      </c>
      <c r="H3" s="32">
        <v>0.22448762715024501</v>
      </c>
    </row>
    <row r="4" spans="1:8" ht="14.25" x14ac:dyDescent="0.2">
      <c r="A4" s="32">
        <v>3</v>
      </c>
      <c r="B4" s="33">
        <v>14</v>
      </c>
      <c r="C4" s="32">
        <v>127722</v>
      </c>
      <c r="D4" s="32">
        <v>123729.222523932</v>
      </c>
      <c r="E4" s="32">
        <v>90296.125497435904</v>
      </c>
      <c r="F4" s="32">
        <v>33433.0970264957</v>
      </c>
      <c r="G4" s="32">
        <v>90296.125497435904</v>
      </c>
      <c r="H4" s="32">
        <v>0.27021180885565799</v>
      </c>
    </row>
    <row r="5" spans="1:8" ht="14.25" x14ac:dyDescent="0.2">
      <c r="A5" s="32">
        <v>4</v>
      </c>
      <c r="B5" s="33">
        <v>15</v>
      </c>
      <c r="C5" s="32">
        <v>3752</v>
      </c>
      <c r="D5" s="32">
        <v>71586.782376923104</v>
      </c>
      <c r="E5" s="32">
        <v>53983.090649572601</v>
      </c>
      <c r="F5" s="32">
        <v>17603.6917273504</v>
      </c>
      <c r="G5" s="32">
        <v>53983.090649572601</v>
      </c>
      <c r="H5" s="32">
        <v>0.24590701164165199</v>
      </c>
    </row>
    <row r="6" spans="1:8" ht="14.25" x14ac:dyDescent="0.2">
      <c r="A6" s="32">
        <v>5</v>
      </c>
      <c r="B6" s="33">
        <v>16</v>
      </c>
      <c r="C6" s="32">
        <v>4066</v>
      </c>
      <c r="D6" s="32">
        <v>264997.85184102599</v>
      </c>
      <c r="E6" s="32">
        <v>256064.60487777801</v>
      </c>
      <c r="F6" s="32">
        <v>8933.2469632478605</v>
      </c>
      <c r="G6" s="32">
        <v>256064.60487777801</v>
      </c>
      <c r="H6" s="32">
        <v>3.3710639166263802E-2</v>
      </c>
    </row>
    <row r="7" spans="1:8" ht="14.25" x14ac:dyDescent="0.2">
      <c r="A7" s="32">
        <v>6</v>
      </c>
      <c r="B7" s="33">
        <v>17</v>
      </c>
      <c r="C7" s="32">
        <v>19719</v>
      </c>
      <c r="D7" s="32">
        <v>280315.37199316203</v>
      </c>
      <c r="E7" s="32">
        <v>210662.81994957299</v>
      </c>
      <c r="F7" s="32">
        <v>69652.552043589705</v>
      </c>
      <c r="G7" s="32">
        <v>210662.81994957299</v>
      </c>
      <c r="H7" s="32">
        <v>0.24847924517421299</v>
      </c>
    </row>
    <row r="8" spans="1:8" ht="14.25" x14ac:dyDescent="0.2">
      <c r="A8" s="32">
        <v>7</v>
      </c>
      <c r="B8" s="33">
        <v>18</v>
      </c>
      <c r="C8" s="32">
        <v>55891</v>
      </c>
      <c r="D8" s="32">
        <v>112541.27753760701</v>
      </c>
      <c r="E8" s="32">
        <v>92327.743179487195</v>
      </c>
      <c r="F8" s="32">
        <v>20213.534358119701</v>
      </c>
      <c r="G8" s="32">
        <v>92327.743179487195</v>
      </c>
      <c r="H8" s="32">
        <v>0.179609960011029</v>
      </c>
    </row>
    <row r="9" spans="1:8" ht="14.25" x14ac:dyDescent="0.2">
      <c r="A9" s="32">
        <v>8</v>
      </c>
      <c r="B9" s="33">
        <v>19</v>
      </c>
      <c r="C9" s="32">
        <v>45093</v>
      </c>
      <c r="D9" s="32">
        <v>280492.09494102601</v>
      </c>
      <c r="E9" s="32">
        <v>311952.61228632502</v>
      </c>
      <c r="F9" s="32">
        <v>-31460.5173452991</v>
      </c>
      <c r="G9" s="32">
        <v>311952.61228632502</v>
      </c>
      <c r="H9" s="32">
        <v>-0.11216186806231999</v>
      </c>
    </row>
    <row r="10" spans="1:8" ht="14.25" x14ac:dyDescent="0.2">
      <c r="A10" s="32">
        <v>9</v>
      </c>
      <c r="B10" s="33">
        <v>21</v>
      </c>
      <c r="C10" s="32">
        <v>229192</v>
      </c>
      <c r="D10" s="32">
        <v>882355.87250000006</v>
      </c>
      <c r="E10" s="32">
        <v>833080.89939999999</v>
      </c>
      <c r="F10" s="32">
        <v>49274.973100000003</v>
      </c>
      <c r="G10" s="32">
        <v>833080.89939999999</v>
      </c>
      <c r="H10" s="32">
        <v>5.5844783987653503E-2</v>
      </c>
    </row>
    <row r="11" spans="1:8" ht="14.25" x14ac:dyDescent="0.2">
      <c r="A11" s="32">
        <v>10</v>
      </c>
      <c r="B11" s="33">
        <v>22</v>
      </c>
      <c r="C11" s="32">
        <v>44561.351999999999</v>
      </c>
      <c r="D11" s="32">
        <v>610961.79894444405</v>
      </c>
      <c r="E11" s="32">
        <v>637048.33073333302</v>
      </c>
      <c r="F11" s="32">
        <v>-26086.5317888889</v>
      </c>
      <c r="G11" s="32">
        <v>637048.33073333302</v>
      </c>
      <c r="H11" s="32">
        <v>-4.26974842518116E-2</v>
      </c>
    </row>
    <row r="12" spans="1:8" ht="14.25" x14ac:dyDescent="0.2">
      <c r="A12" s="32">
        <v>11</v>
      </c>
      <c r="B12" s="33">
        <v>23</v>
      </c>
      <c r="C12" s="32">
        <v>180455.829</v>
      </c>
      <c r="D12" s="32">
        <v>1325958.6622222201</v>
      </c>
      <c r="E12" s="32">
        <v>1122148.66180684</v>
      </c>
      <c r="F12" s="32">
        <v>203810.000415385</v>
      </c>
      <c r="G12" s="32">
        <v>1122148.66180684</v>
      </c>
      <c r="H12" s="32">
        <v>0.15370765787963001</v>
      </c>
    </row>
    <row r="13" spans="1:8" ht="14.25" x14ac:dyDescent="0.2">
      <c r="A13" s="32">
        <v>12</v>
      </c>
      <c r="B13" s="33">
        <v>24</v>
      </c>
      <c r="C13" s="32">
        <v>15772.242</v>
      </c>
      <c r="D13" s="32">
        <v>418127.631405983</v>
      </c>
      <c r="E13" s="32">
        <v>375944.66414273501</v>
      </c>
      <c r="F13" s="32">
        <v>42182.967263247898</v>
      </c>
      <c r="G13" s="32">
        <v>375944.66414273501</v>
      </c>
      <c r="H13" s="32">
        <v>0.10088538545373001</v>
      </c>
    </row>
    <row r="14" spans="1:8" ht="14.25" x14ac:dyDescent="0.2">
      <c r="A14" s="32">
        <v>13</v>
      </c>
      <c r="B14" s="33">
        <v>25</v>
      </c>
      <c r="C14" s="32">
        <v>83357</v>
      </c>
      <c r="D14" s="32">
        <v>847765.63870000001</v>
      </c>
      <c r="E14" s="32">
        <v>794254.96909999999</v>
      </c>
      <c r="F14" s="32">
        <v>53510.669600000001</v>
      </c>
      <c r="G14" s="32">
        <v>794254.96909999999</v>
      </c>
      <c r="H14" s="32">
        <v>6.3119649060152494E-2</v>
      </c>
    </row>
    <row r="15" spans="1:8" ht="14.25" x14ac:dyDescent="0.2">
      <c r="A15" s="32">
        <v>14</v>
      </c>
      <c r="B15" s="33">
        <v>26</v>
      </c>
      <c r="C15" s="32">
        <v>65302</v>
      </c>
      <c r="D15" s="32">
        <v>325978.22375725699</v>
      </c>
      <c r="E15" s="32">
        <v>292420.69099294301</v>
      </c>
      <c r="F15" s="32">
        <v>33557.532764314303</v>
      </c>
      <c r="G15" s="32">
        <v>292420.69099294301</v>
      </c>
      <c r="H15" s="32">
        <v>0.102944093557928</v>
      </c>
    </row>
    <row r="16" spans="1:8" ht="14.25" x14ac:dyDescent="0.2">
      <c r="A16" s="32">
        <v>15</v>
      </c>
      <c r="B16" s="33">
        <v>27</v>
      </c>
      <c r="C16" s="32">
        <v>171075.035</v>
      </c>
      <c r="D16" s="32">
        <v>1153541.7773333299</v>
      </c>
      <c r="E16" s="32">
        <v>1038289.1216</v>
      </c>
      <c r="F16" s="32">
        <v>115252.655733333</v>
      </c>
      <c r="G16" s="32">
        <v>1038289.1216</v>
      </c>
      <c r="H16" s="32">
        <v>9.9911991050523799E-2</v>
      </c>
    </row>
    <row r="17" spans="1:8" ht="14.25" x14ac:dyDescent="0.2">
      <c r="A17" s="32">
        <v>16</v>
      </c>
      <c r="B17" s="33">
        <v>29</v>
      </c>
      <c r="C17" s="32">
        <v>228688</v>
      </c>
      <c r="D17" s="32">
        <v>2946283.4267230802</v>
      </c>
      <c r="E17" s="32">
        <v>2672493.55828632</v>
      </c>
      <c r="F17" s="32">
        <v>273789.868436752</v>
      </c>
      <c r="G17" s="32">
        <v>2672493.55828632</v>
      </c>
      <c r="H17" s="32">
        <v>9.2927199723370602E-2</v>
      </c>
    </row>
    <row r="18" spans="1:8" ht="14.25" x14ac:dyDescent="0.2">
      <c r="A18" s="32">
        <v>17</v>
      </c>
      <c r="B18" s="33">
        <v>31</v>
      </c>
      <c r="C18" s="32">
        <v>28230.198</v>
      </c>
      <c r="D18" s="32">
        <v>207782.59098326901</v>
      </c>
      <c r="E18" s="32">
        <v>169657.29297181699</v>
      </c>
      <c r="F18" s="32">
        <v>38125.298011452498</v>
      </c>
      <c r="G18" s="32">
        <v>169657.29297181699</v>
      </c>
      <c r="H18" s="32">
        <v>0.18348648859866401</v>
      </c>
    </row>
    <row r="19" spans="1:8" ht="14.25" x14ac:dyDescent="0.2">
      <c r="A19" s="32">
        <v>18</v>
      </c>
      <c r="B19" s="33">
        <v>32</v>
      </c>
      <c r="C19" s="32">
        <v>13358.743</v>
      </c>
      <c r="D19" s="32">
        <v>228864.87187539501</v>
      </c>
      <c r="E19" s="32">
        <v>211239.292082795</v>
      </c>
      <c r="F19" s="32">
        <v>17625.579792600402</v>
      </c>
      <c r="G19" s="32">
        <v>211239.292082795</v>
      </c>
      <c r="H19" s="32">
        <v>7.7013041137202407E-2</v>
      </c>
    </row>
    <row r="20" spans="1:8" ht="14.25" x14ac:dyDescent="0.2">
      <c r="A20" s="32">
        <v>19</v>
      </c>
      <c r="B20" s="33">
        <v>33</v>
      </c>
      <c r="C20" s="32">
        <v>43804.326000000001</v>
      </c>
      <c r="D20" s="32">
        <v>517581.42658568203</v>
      </c>
      <c r="E20" s="32">
        <v>421357.38112387498</v>
      </c>
      <c r="F20" s="32">
        <v>96224.045461807196</v>
      </c>
      <c r="G20" s="32">
        <v>421357.38112387498</v>
      </c>
      <c r="H20" s="32">
        <v>0.18591093211471299</v>
      </c>
    </row>
    <row r="21" spans="1:8" ht="14.25" x14ac:dyDescent="0.2">
      <c r="A21" s="32">
        <v>20</v>
      </c>
      <c r="B21" s="33">
        <v>34</v>
      </c>
      <c r="C21" s="32">
        <v>35716.559999999998</v>
      </c>
      <c r="D21" s="32">
        <v>176410.644019189</v>
      </c>
      <c r="E21" s="32">
        <v>124132.444514602</v>
      </c>
      <c r="F21" s="32">
        <v>52278.199504587603</v>
      </c>
      <c r="G21" s="32">
        <v>124132.444514602</v>
      </c>
      <c r="H21" s="32">
        <v>0.29634379373900499</v>
      </c>
    </row>
    <row r="22" spans="1:8" ht="14.25" x14ac:dyDescent="0.2">
      <c r="A22" s="32">
        <v>21</v>
      </c>
      <c r="B22" s="33">
        <v>35</v>
      </c>
      <c r="C22" s="32">
        <v>35192.504999999997</v>
      </c>
      <c r="D22" s="32">
        <v>826028.24620796496</v>
      </c>
      <c r="E22" s="32">
        <v>801984.17754247796</v>
      </c>
      <c r="F22" s="32">
        <v>24044.068665486699</v>
      </c>
      <c r="G22" s="32">
        <v>801984.17754247796</v>
      </c>
      <c r="H22" s="32">
        <v>2.9108046578147299E-2</v>
      </c>
    </row>
    <row r="23" spans="1:8" ht="14.25" x14ac:dyDescent="0.2">
      <c r="A23" s="32">
        <v>22</v>
      </c>
      <c r="B23" s="33">
        <v>36</v>
      </c>
      <c r="C23" s="32">
        <v>156167.891</v>
      </c>
      <c r="D23" s="32">
        <v>623180.61851681396</v>
      </c>
      <c r="E23" s="32">
        <v>548484.05282672704</v>
      </c>
      <c r="F23" s="32">
        <v>74696.565690087606</v>
      </c>
      <c r="G23" s="32">
        <v>548484.05282672704</v>
      </c>
      <c r="H23" s="32">
        <v>0.119863428788699</v>
      </c>
    </row>
    <row r="24" spans="1:8" ht="14.25" x14ac:dyDescent="0.2">
      <c r="A24" s="32">
        <v>23</v>
      </c>
      <c r="B24" s="33">
        <v>37</v>
      </c>
      <c r="C24" s="32">
        <v>145024.45600000001</v>
      </c>
      <c r="D24" s="32">
        <v>1106594.08953894</v>
      </c>
      <c r="E24" s="32">
        <v>998435.85330463003</v>
      </c>
      <c r="F24" s="32">
        <v>108158.236234308</v>
      </c>
      <c r="G24" s="32">
        <v>998435.85330463003</v>
      </c>
      <c r="H24" s="32">
        <v>9.7739755938306194E-2</v>
      </c>
    </row>
    <row r="25" spans="1:8" ht="14.25" x14ac:dyDescent="0.2">
      <c r="A25" s="32">
        <v>24</v>
      </c>
      <c r="B25" s="33">
        <v>38</v>
      </c>
      <c r="C25" s="32">
        <v>163790.85399999999</v>
      </c>
      <c r="D25" s="32">
        <v>809305.66669999994</v>
      </c>
      <c r="E25" s="32">
        <v>794772.12760000001</v>
      </c>
      <c r="F25" s="32">
        <v>14533.5391</v>
      </c>
      <c r="G25" s="32">
        <v>794772.12760000001</v>
      </c>
      <c r="H25" s="32">
        <v>1.79580345202098E-2</v>
      </c>
    </row>
    <row r="26" spans="1:8" ht="14.25" x14ac:dyDescent="0.2">
      <c r="A26" s="32">
        <v>25</v>
      </c>
      <c r="B26" s="33">
        <v>39</v>
      </c>
      <c r="C26" s="32">
        <v>68279.847999999998</v>
      </c>
      <c r="D26" s="32">
        <v>92378.264524415703</v>
      </c>
      <c r="E26" s="32">
        <v>68903.310248763402</v>
      </c>
      <c r="F26" s="32">
        <v>23474.954275652301</v>
      </c>
      <c r="G26" s="32">
        <v>68903.310248763402</v>
      </c>
      <c r="H26" s="32">
        <v>0.25411772343317701</v>
      </c>
    </row>
    <row r="27" spans="1:8" ht="14.25" x14ac:dyDescent="0.2">
      <c r="A27" s="32">
        <v>26</v>
      </c>
      <c r="B27" s="33">
        <v>42</v>
      </c>
      <c r="C27" s="32">
        <v>6950.3540000000003</v>
      </c>
      <c r="D27" s="32">
        <v>122934.673</v>
      </c>
      <c r="E27" s="32">
        <v>111142.74890000001</v>
      </c>
      <c r="F27" s="32">
        <v>11791.9241</v>
      </c>
      <c r="G27" s="32">
        <v>111142.74890000001</v>
      </c>
      <c r="H27" s="32">
        <v>9.59202461944971E-2</v>
      </c>
    </row>
    <row r="28" spans="1:8" ht="14.25" x14ac:dyDescent="0.2">
      <c r="A28" s="32">
        <v>27</v>
      </c>
      <c r="B28" s="33">
        <v>75</v>
      </c>
      <c r="C28" s="32">
        <v>429</v>
      </c>
      <c r="D28" s="32">
        <v>317809.401713675</v>
      </c>
      <c r="E28" s="32">
        <v>297707.96580512798</v>
      </c>
      <c r="F28" s="32">
        <v>20101.435908546999</v>
      </c>
      <c r="G28" s="32">
        <v>297707.96580512798</v>
      </c>
      <c r="H28" s="32">
        <v>6.3249972468268995E-2</v>
      </c>
    </row>
    <row r="29" spans="1:8" ht="14.25" x14ac:dyDescent="0.2">
      <c r="A29" s="32">
        <v>28</v>
      </c>
      <c r="B29" s="33">
        <v>76</v>
      </c>
      <c r="C29" s="32">
        <v>2472</v>
      </c>
      <c r="D29" s="32">
        <v>413859.51815470099</v>
      </c>
      <c r="E29" s="32">
        <v>388600.34323418798</v>
      </c>
      <c r="F29" s="32">
        <v>25259.1749205128</v>
      </c>
      <c r="G29" s="32">
        <v>388600.34323418798</v>
      </c>
      <c r="H29" s="32">
        <v>6.1033210092973897E-2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36668.384464110102</v>
      </c>
      <c r="E30" s="32">
        <v>31197.3920127071</v>
      </c>
      <c r="F30" s="32">
        <v>5470.9924514030699</v>
      </c>
      <c r="G30" s="32">
        <v>31197.3920127071</v>
      </c>
      <c r="H30" s="32">
        <v>0.14920189507552201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2014-09-17T07:52:59Z</dcterms:modified>
</cp:coreProperties>
</file>