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<sst xmlns="http://schemas.openxmlformats.org/spreadsheetml/2006/main" count="116" uniqueCount="73">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</sst>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N13" sqref="N1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19734016.617699999</v>
      </c>
      <c r="F3" s="25">
        <f>RA!I7</f>
        <v>2160386.1154</v>
      </c>
      <c r="G3" s="16">
        <f>E3-F3</f>
        <v>17573630.502299998</v>
      </c>
      <c r="H3" s="27">
        <f>RA!J7</f>
        <v>10.947523544002101</v>
      </c>
      <c r="I3" s="20">
        <f>SUM(I4:I40)</f>
        <v>19734022.516025778</v>
      </c>
      <c r="J3" s="21">
        <f>SUM(J4:J40)</f>
        <v>17573630.520270765</v>
      </c>
      <c r="K3" s="22">
        <f>E3-I3</f>
        <v>-5.8983257785439491</v>
      </c>
      <c r="L3" s="22">
        <f>G3-J3</f>
        <v>-1.7970766872167587E-2</v>
      </c>
    </row>
    <row r="4" spans="1:13" x14ac:dyDescent="0.15">
      <c r="A4" s="41">
        <f>RA!A8</f>
        <v>41896</v>
      </c>
      <c r="B4" s="12">
        <v>12</v>
      </c>
      <c r="C4" s="38" t="s">
        <v>6</v>
      </c>
      <c r="D4" s="38"/>
      <c r="E4" s="15">
        <f>VLOOKUP(C4,RA!B8:D39,3,0)</f>
        <v>948846.52720000001</v>
      </c>
      <c r="F4" s="25">
        <f>VLOOKUP(C4,RA!B8:I43,8,0)</f>
        <v>218288.33290000001</v>
      </c>
      <c r="G4" s="16">
        <f t="shared" ref="G4:G40" si="0">E4-F4</f>
        <v>730558.19429999997</v>
      </c>
      <c r="H4" s="27">
        <f>RA!J8</f>
        <v>23.0056522991298</v>
      </c>
      <c r="I4" s="20">
        <f>VLOOKUP(B4,RMS!B:D,3,FALSE)</f>
        <v>948847.74198632501</v>
      </c>
      <c r="J4" s="21">
        <f>VLOOKUP(B4,RMS!B:E,4,FALSE)</f>
        <v>730558.20119829103</v>
      </c>
      <c r="K4" s="22">
        <f t="shared" ref="K4:K40" si="1">E4-I4</f>
        <v>-1.2147863249992952</v>
      </c>
      <c r="L4" s="22">
        <f t="shared" ref="L4:L40" si="2">G4-J4</f>
        <v>-6.89829105976969E-3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158731.93109999999</v>
      </c>
      <c r="F5" s="25">
        <f>VLOOKUP(C5,RA!B9:I44,8,0)</f>
        <v>35887.368199999997</v>
      </c>
      <c r="G5" s="16">
        <f t="shared" si="0"/>
        <v>122844.56289999999</v>
      </c>
      <c r="H5" s="27">
        <f>RA!J9</f>
        <v>22.6087895178389</v>
      </c>
      <c r="I5" s="20">
        <f>VLOOKUP(B5,RMS!B:D,3,FALSE)</f>
        <v>158732.00783224401</v>
      </c>
      <c r="J5" s="21">
        <f>VLOOKUP(B5,RMS!B:E,4,FALSE)</f>
        <v>122844.572054966</v>
      </c>
      <c r="K5" s="22">
        <f t="shared" si="1"/>
        <v>-7.6732244022423401E-2</v>
      </c>
      <c r="L5" s="22">
        <f t="shared" si="2"/>
        <v>-9.1549660137388855E-3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168675.1686</v>
      </c>
      <c r="F6" s="25">
        <f>VLOOKUP(C6,RA!B10:I45,8,0)</f>
        <v>43265.169500000004</v>
      </c>
      <c r="G6" s="16">
        <f t="shared" si="0"/>
        <v>125409.9991</v>
      </c>
      <c r="H6" s="27">
        <f>RA!J10</f>
        <v>25.6499933328064</v>
      </c>
      <c r="I6" s="20">
        <f>VLOOKUP(B6,RMS!B:D,3,FALSE)</f>
        <v>168677.89826666701</v>
      </c>
      <c r="J6" s="21">
        <f>VLOOKUP(B6,RMS!B:E,4,FALSE)</f>
        <v>125409.998887179</v>
      </c>
      <c r="K6" s="22">
        <f t="shared" si="1"/>
        <v>-2.7296666670008563</v>
      </c>
      <c r="L6" s="22">
        <f t="shared" si="2"/>
        <v>2.1282100351527333E-4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74835.082200000004</v>
      </c>
      <c r="F7" s="25">
        <f>VLOOKUP(C7,RA!B11:I46,8,0)</f>
        <v>18719.632900000001</v>
      </c>
      <c r="G7" s="16">
        <f t="shared" si="0"/>
        <v>56115.449300000007</v>
      </c>
      <c r="H7" s="27">
        <f>RA!J11</f>
        <v>25.014515050536001</v>
      </c>
      <c r="I7" s="20">
        <f>VLOOKUP(B7,RMS!B:D,3,FALSE)</f>
        <v>74835.152509401698</v>
      </c>
      <c r="J7" s="21">
        <f>VLOOKUP(B7,RMS!B:E,4,FALSE)</f>
        <v>56115.449447008497</v>
      </c>
      <c r="K7" s="22">
        <f t="shared" si="1"/>
        <v>-7.0309401693521068E-2</v>
      </c>
      <c r="L7" s="22">
        <f t="shared" si="2"/>
        <v>-1.4700848987558857E-4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347849.89179999998</v>
      </c>
      <c r="F8" s="25">
        <f>VLOOKUP(C8,RA!B12:I47,8,0)</f>
        <v>16779.4431</v>
      </c>
      <c r="G8" s="16">
        <f t="shared" si="0"/>
        <v>331070.44870000001</v>
      </c>
      <c r="H8" s="27">
        <f>RA!J12</f>
        <v>4.8237597583176797</v>
      </c>
      <c r="I8" s="20">
        <f>VLOOKUP(B8,RMS!B:D,3,FALSE)</f>
        <v>347849.88376666699</v>
      </c>
      <c r="J8" s="21">
        <f>VLOOKUP(B8,RMS!B:E,4,FALSE)</f>
        <v>331070.44981025602</v>
      </c>
      <c r="K8" s="22">
        <f t="shared" si="1"/>
        <v>8.0333329970017076E-3</v>
      </c>
      <c r="L8" s="22">
        <f t="shared" si="2"/>
        <v>-1.1102560092695057E-3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336989.27840000001</v>
      </c>
      <c r="F9" s="25">
        <f>VLOOKUP(C9,RA!B13:I48,8,0)</f>
        <v>85695.326300000001</v>
      </c>
      <c r="G9" s="16">
        <f t="shared" si="0"/>
        <v>251293.95209999999</v>
      </c>
      <c r="H9" s="27">
        <f>RA!J13</f>
        <v>25.429689249128401</v>
      </c>
      <c r="I9" s="20">
        <f>VLOOKUP(B9,RMS!B:D,3,FALSE)</f>
        <v>336989.61628290598</v>
      </c>
      <c r="J9" s="21">
        <f>VLOOKUP(B9,RMS!B:E,4,FALSE)</f>
        <v>251293.95171794901</v>
      </c>
      <c r="K9" s="22">
        <f t="shared" si="1"/>
        <v>-0.33788290596567094</v>
      </c>
      <c r="L9" s="22">
        <f t="shared" si="2"/>
        <v>3.8205098826438189E-4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194353.87659999999</v>
      </c>
      <c r="F10" s="25">
        <f>VLOOKUP(C10,RA!B14:I49,8,0)</f>
        <v>38044.168700000002</v>
      </c>
      <c r="G10" s="16">
        <f t="shared" si="0"/>
        <v>156309.70789999998</v>
      </c>
      <c r="H10" s="27">
        <f>RA!J14</f>
        <v>19.574689924142199</v>
      </c>
      <c r="I10" s="20">
        <f>VLOOKUP(B10,RMS!B:D,3,FALSE)</f>
        <v>194353.86209829099</v>
      </c>
      <c r="J10" s="21">
        <f>VLOOKUP(B10,RMS!B:E,4,FALSE)</f>
        <v>156309.706160684</v>
      </c>
      <c r="K10" s="22">
        <f t="shared" si="1"/>
        <v>1.4501708996249363E-2</v>
      </c>
      <c r="L10" s="22">
        <f t="shared" si="2"/>
        <v>1.7393159796483815E-3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171551.39449999999</v>
      </c>
      <c r="F11" s="25">
        <f>VLOOKUP(C11,RA!B15:I50,8,0)</f>
        <v>-1897.3172</v>
      </c>
      <c r="G11" s="16">
        <f t="shared" si="0"/>
        <v>173448.71169999999</v>
      </c>
      <c r="H11" s="27">
        <f>RA!J15</f>
        <v>-1.10597597036729</v>
      </c>
      <c r="I11" s="20">
        <f>VLOOKUP(B11,RMS!B:D,3,FALSE)</f>
        <v>171551.45648632501</v>
      </c>
      <c r="J11" s="21">
        <f>VLOOKUP(B11,RMS!B:E,4,FALSE)</f>
        <v>173448.71437863199</v>
      </c>
      <c r="K11" s="22">
        <f t="shared" si="1"/>
        <v>-6.198632501764223E-2</v>
      </c>
      <c r="L11" s="22">
        <f t="shared" si="2"/>
        <v>-2.6786320086102933E-3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1119996.1216</v>
      </c>
      <c r="F12" s="25">
        <f>VLOOKUP(C12,RA!B16:I51,8,0)</f>
        <v>54747.134700000002</v>
      </c>
      <c r="G12" s="16">
        <f t="shared" si="0"/>
        <v>1065248.9868999999</v>
      </c>
      <c r="H12" s="27">
        <f>RA!J16</f>
        <v>4.88815395376455</v>
      </c>
      <c r="I12" s="20">
        <f>VLOOKUP(B12,RMS!B:D,3,FALSE)</f>
        <v>1119995.5274</v>
      </c>
      <c r="J12" s="21">
        <f>VLOOKUP(B12,RMS!B:E,4,FALSE)</f>
        <v>1065248.9868999999</v>
      </c>
      <c r="K12" s="22">
        <f t="shared" si="1"/>
        <v>0.59419999993406236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521982.94199999998</v>
      </c>
      <c r="F13" s="25">
        <f>VLOOKUP(C13,RA!B17:I52,8,0)</f>
        <v>1076.2627</v>
      </c>
      <c r="G13" s="16">
        <f t="shared" si="0"/>
        <v>520906.67929999996</v>
      </c>
      <c r="H13" s="27">
        <f>RA!J17</f>
        <v>0.206187331692536</v>
      </c>
      <c r="I13" s="20">
        <f>VLOOKUP(B13,RMS!B:D,3,FALSE)</f>
        <v>521983.05160000001</v>
      </c>
      <c r="J13" s="21">
        <f>VLOOKUP(B13,RMS!B:E,4,FALSE)</f>
        <v>520906.68149743602</v>
      </c>
      <c r="K13" s="22">
        <f t="shared" si="1"/>
        <v>-0.10960000002523884</v>
      </c>
      <c r="L13" s="22">
        <f t="shared" si="2"/>
        <v>-2.1974360570311546E-3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1973094.8674999999</v>
      </c>
      <c r="F14" s="25">
        <f>VLOOKUP(C14,RA!B18:I53,8,0)</f>
        <v>305476.42540000001</v>
      </c>
      <c r="G14" s="16">
        <f t="shared" si="0"/>
        <v>1667618.4420999999</v>
      </c>
      <c r="H14" s="27">
        <f>RA!J18</f>
        <v>15.482095181112699</v>
      </c>
      <c r="I14" s="20">
        <f>VLOOKUP(B14,RMS!B:D,3,FALSE)</f>
        <v>1973095.51152821</v>
      </c>
      <c r="J14" s="21">
        <f>VLOOKUP(B14,RMS!B:E,4,FALSE)</f>
        <v>1667618.44508974</v>
      </c>
      <c r="K14" s="22">
        <f t="shared" si="1"/>
        <v>-0.64402821008116007</v>
      </c>
      <c r="L14" s="22">
        <f t="shared" si="2"/>
        <v>-2.9897401109337807E-3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569118.42559999996</v>
      </c>
      <c r="F15" s="25">
        <f>VLOOKUP(C15,RA!B19:I54,8,0)</f>
        <v>58498.155899999998</v>
      </c>
      <c r="G15" s="16">
        <f t="shared" si="0"/>
        <v>510620.26969999995</v>
      </c>
      <c r="H15" s="27">
        <f>RA!J19</f>
        <v>10.2787316784424</v>
      </c>
      <c r="I15" s="20">
        <f>VLOOKUP(B15,RMS!B:D,3,FALSE)</f>
        <v>569118.394941026</v>
      </c>
      <c r="J15" s="21">
        <f>VLOOKUP(B15,RMS!B:E,4,FALSE)</f>
        <v>510620.269696581</v>
      </c>
      <c r="K15" s="22">
        <f t="shared" si="1"/>
        <v>3.065897396299988E-2</v>
      </c>
      <c r="L15" s="22">
        <f t="shared" si="2"/>
        <v>3.4189433790743351E-6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1051207.6588999999</v>
      </c>
      <c r="F16" s="25">
        <f>VLOOKUP(C16,RA!B20:I55,8,0)</f>
        <v>81378.965100000001</v>
      </c>
      <c r="G16" s="16">
        <f t="shared" si="0"/>
        <v>969828.69379999989</v>
      </c>
      <c r="H16" s="27">
        <f>RA!J20</f>
        <v>7.7414737622018697</v>
      </c>
      <c r="I16" s="20">
        <f>VLOOKUP(B16,RMS!B:D,3,FALSE)</f>
        <v>1051207.4955</v>
      </c>
      <c r="J16" s="21">
        <f>VLOOKUP(B16,RMS!B:E,4,FALSE)</f>
        <v>969828.69380000001</v>
      </c>
      <c r="K16" s="22">
        <f t="shared" si="1"/>
        <v>0.16339999996125698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441581.52169999998</v>
      </c>
      <c r="F17" s="25">
        <f>VLOOKUP(C17,RA!B21:I56,8,0)</f>
        <v>44555.926399999997</v>
      </c>
      <c r="G17" s="16">
        <f t="shared" si="0"/>
        <v>397025.59529999999</v>
      </c>
      <c r="H17" s="27">
        <f>RA!J21</f>
        <v>10.090079455423901</v>
      </c>
      <c r="I17" s="20">
        <f>VLOOKUP(B17,RMS!B:D,3,FALSE)</f>
        <v>441580.89874166902</v>
      </c>
      <c r="J17" s="21">
        <f>VLOOKUP(B17,RMS!B:E,4,FALSE)</f>
        <v>397025.59525625099</v>
      </c>
      <c r="K17" s="22">
        <f t="shared" si="1"/>
        <v>0.62295833096140996</v>
      </c>
      <c r="L17" s="22">
        <f t="shared" si="2"/>
        <v>4.374899435788393E-5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1417610.0471999999</v>
      </c>
      <c r="F18" s="25">
        <f>VLOOKUP(C18,RA!B22:I57,8,0)</f>
        <v>133895.56159999999</v>
      </c>
      <c r="G18" s="16">
        <f t="shared" si="0"/>
        <v>1283714.4856</v>
      </c>
      <c r="H18" s="27">
        <f>RA!J22</f>
        <v>9.4451617258543408</v>
      </c>
      <c r="I18" s="20">
        <f>VLOOKUP(B18,RMS!B:D,3,FALSE)</f>
        <v>1417610.7461000001</v>
      </c>
      <c r="J18" s="21">
        <f>VLOOKUP(B18,RMS!B:E,4,FALSE)</f>
        <v>1283714.4853000001</v>
      </c>
      <c r="K18" s="22">
        <f t="shared" si="1"/>
        <v>-0.69890000019222498</v>
      </c>
      <c r="L18" s="22">
        <f t="shared" si="2"/>
        <v>2.9999995604157448E-4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3265092.2395000001</v>
      </c>
      <c r="F19" s="25">
        <f>VLOOKUP(C19,RA!B23:I58,8,0)</f>
        <v>353566.712</v>
      </c>
      <c r="G19" s="16">
        <f t="shared" si="0"/>
        <v>2911525.5275000003</v>
      </c>
      <c r="H19" s="27">
        <f>RA!J23</f>
        <v>10.8286898520865</v>
      </c>
      <c r="I19" s="20">
        <f>VLOOKUP(B19,RMS!B:D,3,FALSE)</f>
        <v>3265093.9066256401</v>
      </c>
      <c r="J19" s="21">
        <f>VLOOKUP(B19,RMS!B:E,4,FALSE)</f>
        <v>2911525.5868982901</v>
      </c>
      <c r="K19" s="22">
        <f t="shared" si="1"/>
        <v>-1.6671256399713457</v>
      </c>
      <c r="L19" s="22">
        <f t="shared" si="2"/>
        <v>-5.9398289769887924E-2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297959.22649999999</v>
      </c>
      <c r="F20" s="25">
        <f>VLOOKUP(C20,RA!B24:I59,8,0)</f>
        <v>57635.507100000003</v>
      </c>
      <c r="G20" s="16">
        <f t="shared" si="0"/>
        <v>240323.7194</v>
      </c>
      <c r="H20" s="27">
        <f>RA!J24</f>
        <v>19.343420835467899</v>
      </c>
      <c r="I20" s="20">
        <f>VLOOKUP(B20,RMS!B:D,3,FALSE)</f>
        <v>297959.213134513</v>
      </c>
      <c r="J20" s="21">
        <f>VLOOKUP(B20,RMS!B:E,4,FALSE)</f>
        <v>240323.70241806199</v>
      </c>
      <c r="K20" s="22">
        <f t="shared" si="1"/>
        <v>1.3365486986003816E-2</v>
      </c>
      <c r="L20" s="22">
        <f t="shared" si="2"/>
        <v>1.6981938009848818E-2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333947.82750000001</v>
      </c>
      <c r="F21" s="25">
        <f>VLOOKUP(C21,RA!B25:I60,8,0)</f>
        <v>28860.1433</v>
      </c>
      <c r="G21" s="16">
        <f t="shared" si="0"/>
        <v>305087.68420000002</v>
      </c>
      <c r="H21" s="27">
        <f>RA!J25</f>
        <v>8.6421114088547295</v>
      </c>
      <c r="I21" s="20">
        <f>VLOOKUP(B21,RMS!B:D,3,FALSE)</f>
        <v>333947.83004081401</v>
      </c>
      <c r="J21" s="21">
        <f>VLOOKUP(B21,RMS!B:E,4,FALSE)</f>
        <v>305087.67607014498</v>
      </c>
      <c r="K21" s="22">
        <f t="shared" si="1"/>
        <v>-2.5408139917999506E-3</v>
      </c>
      <c r="L21" s="22">
        <f t="shared" si="2"/>
        <v>8.1298550358042121E-3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637955.32220000005</v>
      </c>
      <c r="F22" s="25">
        <f>VLOOKUP(C22,RA!B26:I61,8,0)</f>
        <v>125479.08130000001</v>
      </c>
      <c r="G22" s="16">
        <f t="shared" si="0"/>
        <v>512476.24090000003</v>
      </c>
      <c r="H22" s="27">
        <f>RA!J26</f>
        <v>19.668944976786701</v>
      </c>
      <c r="I22" s="20">
        <f>VLOOKUP(B22,RMS!B:D,3,FALSE)</f>
        <v>637955.33573128399</v>
      </c>
      <c r="J22" s="21">
        <f>VLOOKUP(B22,RMS!B:E,4,FALSE)</f>
        <v>512476.26916716201</v>
      </c>
      <c r="K22" s="22">
        <f t="shared" si="1"/>
        <v>-1.3531283941119909E-2</v>
      </c>
      <c r="L22" s="22">
        <f t="shared" si="2"/>
        <v>-2.8267161978874356E-2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268247.99329999997</v>
      </c>
      <c r="F23" s="25">
        <f>VLOOKUP(C23,RA!B27:I62,8,0)</f>
        <v>84270.4084</v>
      </c>
      <c r="G23" s="16">
        <f t="shared" si="0"/>
        <v>183977.58489999996</v>
      </c>
      <c r="H23" s="27">
        <f>RA!J27</f>
        <v>31.415112323228001</v>
      </c>
      <c r="I23" s="20">
        <f>VLOOKUP(B23,RMS!B:D,3,FALSE)</f>
        <v>268247.91898426</v>
      </c>
      <c r="J23" s="21">
        <f>VLOOKUP(B23,RMS!B:E,4,FALSE)</f>
        <v>183977.57530812299</v>
      </c>
      <c r="K23" s="22">
        <f t="shared" si="1"/>
        <v>7.4315739970188588E-2</v>
      </c>
      <c r="L23" s="22">
        <f t="shared" si="2"/>
        <v>9.5918769657146186E-3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1074625.4938999999</v>
      </c>
      <c r="F24" s="25">
        <f>VLOOKUP(C24,RA!B28:I63,8,0)</f>
        <v>44247.316400000003</v>
      </c>
      <c r="G24" s="16">
        <f t="shared" si="0"/>
        <v>1030378.1774999999</v>
      </c>
      <c r="H24" s="27">
        <f>RA!J28</f>
        <v>4.1174638654270996</v>
      </c>
      <c r="I24" s="20">
        <f>VLOOKUP(B24,RMS!B:D,3,FALSE)</f>
        <v>1074625.48831858</v>
      </c>
      <c r="J24" s="21">
        <f>VLOOKUP(B24,RMS!B:E,4,FALSE)</f>
        <v>1030378.17446018</v>
      </c>
      <c r="K24" s="22">
        <f t="shared" si="1"/>
        <v>5.5814199149608612E-3</v>
      </c>
      <c r="L24" s="22">
        <f t="shared" si="2"/>
        <v>3.0398198869079351E-3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770193.62749999994</v>
      </c>
      <c r="F25" s="25">
        <f>VLOOKUP(C25,RA!B29:I64,8,0)</f>
        <v>88111.845400000006</v>
      </c>
      <c r="G25" s="16">
        <f t="shared" si="0"/>
        <v>682081.78209999995</v>
      </c>
      <c r="H25" s="27">
        <f>RA!J29</f>
        <v>11.440219998444499</v>
      </c>
      <c r="I25" s="20">
        <f>VLOOKUP(B25,RMS!B:D,3,FALSE)</f>
        <v>770193.62637522095</v>
      </c>
      <c r="J25" s="21">
        <f>VLOOKUP(B25,RMS!B:E,4,FALSE)</f>
        <v>682081.79800893296</v>
      </c>
      <c r="K25" s="22">
        <f t="shared" si="1"/>
        <v>1.1247789952903986E-3</v>
      </c>
      <c r="L25" s="22">
        <f t="shared" si="2"/>
        <v>-1.5908933011814952E-2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1167650.7109999999</v>
      </c>
      <c r="F26" s="25">
        <f>VLOOKUP(C26,RA!B30:I65,8,0)</f>
        <v>113084.31939999999</v>
      </c>
      <c r="G26" s="16">
        <f t="shared" si="0"/>
        <v>1054566.3916</v>
      </c>
      <c r="H26" s="27">
        <f>RA!J30</f>
        <v>9.6847728806804092</v>
      </c>
      <c r="I26" s="20">
        <f>VLOOKUP(B26,RMS!B:D,3,FALSE)</f>
        <v>1167650.65540708</v>
      </c>
      <c r="J26" s="21">
        <f>VLOOKUP(B26,RMS!B:E,4,FALSE)</f>
        <v>1054566.33676348</v>
      </c>
      <c r="K26" s="22">
        <f t="shared" si="1"/>
        <v>5.5592919932678342E-2</v>
      </c>
      <c r="L26" s="22">
        <f t="shared" si="2"/>
        <v>5.4836519993841648E-2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1167825.7226</v>
      </c>
      <c r="F27" s="25">
        <f>VLOOKUP(C27,RA!B31:I66,8,0)</f>
        <v>16711.868399999999</v>
      </c>
      <c r="G27" s="16">
        <f t="shared" si="0"/>
        <v>1151113.8541999999</v>
      </c>
      <c r="H27" s="27">
        <f>RA!J31</f>
        <v>1.43102417394895</v>
      </c>
      <c r="I27" s="20">
        <f>VLOOKUP(B27,RMS!B:D,3,FALSE)</f>
        <v>1167825.6725000001</v>
      </c>
      <c r="J27" s="21">
        <f>VLOOKUP(B27,RMS!B:E,4,FALSE)</f>
        <v>1151113.8463000001</v>
      </c>
      <c r="K27" s="22">
        <f t="shared" si="1"/>
        <v>5.0099999876692891E-2</v>
      </c>
      <c r="L27" s="22">
        <f t="shared" si="2"/>
        <v>7.8999998513609171E-3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139833.1495</v>
      </c>
      <c r="F28" s="25">
        <f>VLOOKUP(C28,RA!B32:I67,8,0)</f>
        <v>34792.7016</v>
      </c>
      <c r="G28" s="16">
        <f t="shared" si="0"/>
        <v>105040.4479</v>
      </c>
      <c r="H28" s="27">
        <f>RA!J32</f>
        <v>24.881583318696499</v>
      </c>
      <c r="I28" s="20">
        <f>VLOOKUP(B28,RMS!B:D,3,FALSE)</f>
        <v>139833.06952120899</v>
      </c>
      <c r="J28" s="21">
        <f>VLOOKUP(B28,RMS!B:E,4,FALSE)</f>
        <v>105040.44615124</v>
      </c>
      <c r="K28" s="22">
        <f t="shared" si="1"/>
        <v>7.9978791007306427E-2</v>
      </c>
      <c r="L28" s="22">
        <f t="shared" si="2"/>
        <v>1.7487599980086088E-3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175661.4523</v>
      </c>
      <c r="F31" s="25">
        <f>VLOOKUP(C31,RA!B35:I70,8,0)</f>
        <v>15166.5214</v>
      </c>
      <c r="G31" s="16">
        <f t="shared" si="0"/>
        <v>160494.93090000001</v>
      </c>
      <c r="H31" s="27">
        <f>RA!J35</f>
        <v>8.6339496807177394</v>
      </c>
      <c r="I31" s="20">
        <f>VLOOKUP(B31,RMS!B:D,3,FALSE)</f>
        <v>175661.45199999999</v>
      </c>
      <c r="J31" s="21">
        <f>VLOOKUP(B31,RMS!B:E,4,FALSE)</f>
        <v>160494.92050000001</v>
      </c>
      <c r="K31" s="22">
        <f t="shared" si="1"/>
        <v>3.0000001424923539E-4</v>
      </c>
      <c r="L31" s="22">
        <f t="shared" si="2"/>
        <v>1.0399999999208376E-2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436039.34360000002</v>
      </c>
      <c r="F35" s="25">
        <f>VLOOKUP(C35,RA!B8:I74,8,0)</f>
        <v>30766.117399999999</v>
      </c>
      <c r="G35" s="16">
        <f t="shared" si="0"/>
        <v>405273.22620000003</v>
      </c>
      <c r="H35" s="27">
        <f>RA!J39</f>
        <v>7.0558122452874903</v>
      </c>
      <c r="I35" s="20">
        <f>VLOOKUP(B35,RMS!B:D,3,FALSE)</f>
        <v>436039.34188034199</v>
      </c>
      <c r="J35" s="21">
        <f>VLOOKUP(B35,RMS!B:E,4,FALSE)</f>
        <v>405273.22794871801</v>
      </c>
      <c r="K35" s="22">
        <f t="shared" si="1"/>
        <v>1.7196580301970243E-3</v>
      </c>
      <c r="L35" s="22">
        <f t="shared" si="2"/>
        <v>-1.7487179720774293E-3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480291.47440000001</v>
      </c>
      <c r="F36" s="25">
        <f>VLOOKUP(C36,RA!B8:I75,8,0)</f>
        <v>30451.740699999998</v>
      </c>
      <c r="G36" s="16">
        <f t="shared" si="0"/>
        <v>449839.73369999998</v>
      </c>
      <c r="H36" s="27">
        <f>RA!J40</f>
        <v>6.3402625953420397</v>
      </c>
      <c r="I36" s="20">
        <f>VLOOKUP(B36,RMS!B:D,3,FALSE)</f>
        <v>480291.46154871798</v>
      </c>
      <c r="J36" s="21">
        <f>VLOOKUP(B36,RMS!B:E,4,FALSE)</f>
        <v>449839.73687435902</v>
      </c>
      <c r="K36" s="22">
        <f t="shared" si="1"/>
        <v>1.2851282022893429E-2</v>
      </c>
      <c r="L36" s="22">
        <f t="shared" si="2"/>
        <v>-3.1743590370751917E-3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22268.298999999999</v>
      </c>
      <c r="F40" s="25">
        <f>VLOOKUP(C40,RA!B8:I78,8,0)</f>
        <v>2831.2764000000002</v>
      </c>
      <c r="G40" s="16">
        <f t="shared" si="0"/>
        <v>19437.0226</v>
      </c>
      <c r="H40" s="27">
        <f>RA!J43</f>
        <v>0</v>
      </c>
      <c r="I40" s="20">
        <f>VLOOKUP(B40,RMS!B:D,3,FALSE)</f>
        <v>22268.298918387401</v>
      </c>
      <c r="J40" s="21">
        <f>VLOOKUP(B40,RMS!B:E,4,FALSE)</f>
        <v>19437.0222070948</v>
      </c>
      <c r="K40" s="22">
        <f t="shared" si="1"/>
        <v>8.1612597568891943E-5</v>
      </c>
      <c r="L40" s="22">
        <f t="shared" si="2"/>
        <v>3.92905199987581E-4</v>
      </c>
      <c r="M40" s="36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6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6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7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5"/>
      <c r="W4" s="44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5" t="s">
        <v>4</v>
      </c>
      <c r="C6" s="46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7" t="s">
        <v>5</v>
      </c>
      <c r="B7" s="48"/>
      <c r="C7" s="49"/>
      <c r="D7" s="65">
        <v>19734016.617699999</v>
      </c>
      <c r="E7" s="65">
        <v>25313348</v>
      </c>
      <c r="F7" s="66">
        <v>77.958935411072503</v>
      </c>
      <c r="G7" s="65">
        <v>22344946.3006</v>
      </c>
      <c r="H7" s="66">
        <v>-11.6846540948272</v>
      </c>
      <c r="I7" s="65">
        <v>2160386.1154</v>
      </c>
      <c r="J7" s="66">
        <v>10.947523544002101</v>
      </c>
      <c r="K7" s="65">
        <v>1805264.2881</v>
      </c>
      <c r="L7" s="66">
        <v>8.0790719468031398</v>
      </c>
      <c r="M7" s="66">
        <v>0.19671459167552599</v>
      </c>
      <c r="N7" s="65">
        <v>310237272.50529999</v>
      </c>
      <c r="O7" s="65">
        <v>5080561456.1283998</v>
      </c>
      <c r="P7" s="65">
        <v>1157320</v>
      </c>
      <c r="Q7" s="65">
        <v>1163571</v>
      </c>
      <c r="R7" s="66">
        <v>-0.53722548946304505</v>
      </c>
      <c r="S7" s="65">
        <v>17.0514780853178</v>
      </c>
      <c r="T7" s="65">
        <v>17.360203670081201</v>
      </c>
      <c r="U7" s="67">
        <v>-1.8105502831990401</v>
      </c>
      <c r="V7" s="55"/>
      <c r="W7" s="55"/>
    </row>
    <row r="8" spans="1:23" ht="14.25" thickBot="1" x14ac:dyDescent="0.2">
      <c r="A8" s="50">
        <v>41896</v>
      </c>
      <c r="B8" s="53" t="s">
        <v>6</v>
      </c>
      <c r="C8" s="54"/>
      <c r="D8" s="68">
        <v>948846.52720000001</v>
      </c>
      <c r="E8" s="68">
        <v>985149</v>
      </c>
      <c r="F8" s="69">
        <v>96.315027188780604</v>
      </c>
      <c r="G8" s="68">
        <v>695361.74569999997</v>
      </c>
      <c r="H8" s="69">
        <v>36.453656397911899</v>
      </c>
      <c r="I8" s="68">
        <v>218288.33290000001</v>
      </c>
      <c r="J8" s="69">
        <v>23.0056522991298</v>
      </c>
      <c r="K8" s="68">
        <v>142616.89079999999</v>
      </c>
      <c r="L8" s="69">
        <v>20.509740675543199</v>
      </c>
      <c r="M8" s="69">
        <v>0.530592426153214</v>
      </c>
      <c r="N8" s="68">
        <v>13054217.788000001</v>
      </c>
      <c r="O8" s="68">
        <v>194158689.64559999</v>
      </c>
      <c r="P8" s="68">
        <v>35339</v>
      </c>
      <c r="Q8" s="68">
        <v>35620</v>
      </c>
      <c r="R8" s="69">
        <v>-0.78888265019652104</v>
      </c>
      <c r="S8" s="68">
        <v>26.849840889668599</v>
      </c>
      <c r="T8" s="68">
        <v>26.727983492420002</v>
      </c>
      <c r="U8" s="70">
        <v>0.45384774438473102</v>
      </c>
      <c r="V8" s="55"/>
      <c r="W8" s="55"/>
    </row>
    <row r="9" spans="1:23" ht="12" customHeight="1" thickBot="1" x14ac:dyDescent="0.2">
      <c r="A9" s="51"/>
      <c r="B9" s="53" t="s">
        <v>7</v>
      </c>
      <c r="C9" s="54"/>
      <c r="D9" s="68">
        <v>158731.93109999999</v>
      </c>
      <c r="E9" s="68">
        <v>189285</v>
      </c>
      <c r="F9" s="69">
        <v>83.858695142245793</v>
      </c>
      <c r="G9" s="68">
        <v>146425.3365</v>
      </c>
      <c r="H9" s="69">
        <v>8.4046893073044</v>
      </c>
      <c r="I9" s="68">
        <v>35887.368199999997</v>
      </c>
      <c r="J9" s="69">
        <v>22.6087895178389</v>
      </c>
      <c r="K9" s="68">
        <v>30148.293099999999</v>
      </c>
      <c r="L9" s="69">
        <v>20.589533082616502</v>
      </c>
      <c r="M9" s="69">
        <v>0.19036152663647801</v>
      </c>
      <c r="N9" s="68">
        <v>2107858.9602000001</v>
      </c>
      <c r="O9" s="68">
        <v>34175499.1734</v>
      </c>
      <c r="P9" s="68">
        <v>9112</v>
      </c>
      <c r="Q9" s="68">
        <v>9247</v>
      </c>
      <c r="R9" s="69">
        <v>-1.4599329512274299</v>
      </c>
      <c r="S9" s="68">
        <v>17.420097794117599</v>
      </c>
      <c r="T9" s="68">
        <v>17.493737493241099</v>
      </c>
      <c r="U9" s="70">
        <v>-0.42272839104422799</v>
      </c>
      <c r="V9" s="55"/>
      <c r="W9" s="55"/>
    </row>
    <row r="10" spans="1:23" ht="14.25" thickBot="1" x14ac:dyDescent="0.2">
      <c r="A10" s="51"/>
      <c r="B10" s="53" t="s">
        <v>8</v>
      </c>
      <c r="C10" s="54"/>
      <c r="D10" s="68">
        <v>168675.1686</v>
      </c>
      <c r="E10" s="68">
        <v>203432</v>
      </c>
      <c r="F10" s="69">
        <v>82.914766899996096</v>
      </c>
      <c r="G10" s="68">
        <v>167680.80650000001</v>
      </c>
      <c r="H10" s="69">
        <v>0.59300889634019704</v>
      </c>
      <c r="I10" s="68">
        <v>43265.169500000004</v>
      </c>
      <c r="J10" s="69">
        <v>25.6499933328064</v>
      </c>
      <c r="K10" s="68">
        <v>44004.1584</v>
      </c>
      <c r="L10" s="69">
        <v>26.242811755560101</v>
      </c>
      <c r="M10" s="69">
        <v>-1.6793615123429001E-2</v>
      </c>
      <c r="N10" s="68">
        <v>2204199.7302999999</v>
      </c>
      <c r="O10" s="68">
        <v>48703643.707500003</v>
      </c>
      <c r="P10" s="68">
        <v>107993</v>
      </c>
      <c r="Q10" s="68">
        <v>106980</v>
      </c>
      <c r="R10" s="69">
        <v>0.94690596373154801</v>
      </c>
      <c r="S10" s="68">
        <v>1.5619083514672201</v>
      </c>
      <c r="T10" s="68">
        <v>1.79484829687792</v>
      </c>
      <c r="U10" s="70">
        <v>-14.9138036935315</v>
      </c>
      <c r="V10" s="55"/>
      <c r="W10" s="55"/>
    </row>
    <row r="11" spans="1:23" ht="14.25" thickBot="1" x14ac:dyDescent="0.2">
      <c r="A11" s="51"/>
      <c r="B11" s="53" t="s">
        <v>9</v>
      </c>
      <c r="C11" s="54"/>
      <c r="D11" s="68">
        <v>74835.082200000004</v>
      </c>
      <c r="E11" s="68">
        <v>76406</v>
      </c>
      <c r="F11" s="69">
        <v>97.943986336151596</v>
      </c>
      <c r="G11" s="68">
        <v>60644.230499999998</v>
      </c>
      <c r="H11" s="69">
        <v>23.4001678032669</v>
      </c>
      <c r="I11" s="68">
        <v>18719.632900000001</v>
      </c>
      <c r="J11" s="69">
        <v>25.014515050536001</v>
      </c>
      <c r="K11" s="68">
        <v>14827.1893</v>
      </c>
      <c r="L11" s="69">
        <v>24.4494639931164</v>
      </c>
      <c r="M11" s="69">
        <v>0.26252066532933499</v>
      </c>
      <c r="N11" s="68">
        <v>937932.15179999999</v>
      </c>
      <c r="O11" s="68">
        <v>19710715.915399998</v>
      </c>
      <c r="P11" s="68">
        <v>3517</v>
      </c>
      <c r="Q11" s="68">
        <v>3641</v>
      </c>
      <c r="R11" s="69">
        <v>-3.4056577863224402</v>
      </c>
      <c r="S11" s="68">
        <v>21.278101279499602</v>
      </c>
      <c r="T11" s="68">
        <v>22.2051375171656</v>
      </c>
      <c r="U11" s="70">
        <v>-4.3567620319543998</v>
      </c>
      <c r="V11" s="55"/>
      <c r="W11" s="55"/>
    </row>
    <row r="12" spans="1:23" ht="14.25" thickBot="1" x14ac:dyDescent="0.2">
      <c r="A12" s="51"/>
      <c r="B12" s="53" t="s">
        <v>10</v>
      </c>
      <c r="C12" s="54"/>
      <c r="D12" s="68">
        <v>347849.89179999998</v>
      </c>
      <c r="E12" s="68">
        <v>292284</v>
      </c>
      <c r="F12" s="69">
        <v>119.010924922336</v>
      </c>
      <c r="G12" s="68">
        <v>164229.8842</v>
      </c>
      <c r="H12" s="69">
        <v>111.80669614087201</v>
      </c>
      <c r="I12" s="68">
        <v>16779.4431</v>
      </c>
      <c r="J12" s="69">
        <v>4.8237597583176797</v>
      </c>
      <c r="K12" s="68">
        <v>14951.4282</v>
      </c>
      <c r="L12" s="69">
        <v>9.1039631872309403</v>
      </c>
      <c r="M12" s="69">
        <v>0.12226356409215799</v>
      </c>
      <c r="N12" s="68">
        <v>3788119.1990999999</v>
      </c>
      <c r="O12" s="68">
        <v>60242936.269100003</v>
      </c>
      <c r="P12" s="68">
        <v>2839</v>
      </c>
      <c r="Q12" s="68">
        <v>2829</v>
      </c>
      <c r="R12" s="69">
        <v>0.35348179568752702</v>
      </c>
      <c r="S12" s="68">
        <v>122.525499048961</v>
      </c>
      <c r="T12" s="68">
        <v>114.12193598444701</v>
      </c>
      <c r="U12" s="70">
        <v>6.8586238209534303</v>
      </c>
      <c r="V12" s="55"/>
      <c r="W12" s="55"/>
    </row>
    <row r="13" spans="1:23" ht="14.25" thickBot="1" x14ac:dyDescent="0.2">
      <c r="A13" s="51"/>
      <c r="B13" s="53" t="s">
        <v>11</v>
      </c>
      <c r="C13" s="54"/>
      <c r="D13" s="68">
        <v>336989.27840000001</v>
      </c>
      <c r="E13" s="68">
        <v>401192</v>
      </c>
      <c r="F13" s="69">
        <v>83.997008514626401</v>
      </c>
      <c r="G13" s="68">
        <v>296361.96710000001</v>
      </c>
      <c r="H13" s="69">
        <v>13.7086791863179</v>
      </c>
      <c r="I13" s="68">
        <v>85695.326300000001</v>
      </c>
      <c r="J13" s="69">
        <v>25.429689249128401</v>
      </c>
      <c r="K13" s="68">
        <v>73381.795199999993</v>
      </c>
      <c r="L13" s="69">
        <v>24.760867906926499</v>
      </c>
      <c r="M13" s="69">
        <v>0.167800897571936</v>
      </c>
      <c r="N13" s="68">
        <v>4566921.4367000004</v>
      </c>
      <c r="O13" s="68">
        <v>94706063.686299995</v>
      </c>
      <c r="P13" s="68">
        <v>14317</v>
      </c>
      <c r="Q13" s="68">
        <v>14151</v>
      </c>
      <c r="R13" s="69">
        <v>1.17306197441878</v>
      </c>
      <c r="S13" s="68">
        <v>23.537701920793499</v>
      </c>
      <c r="T13" s="68">
        <v>23.305322959508199</v>
      </c>
      <c r="U13" s="70">
        <v>0.98726274156787197</v>
      </c>
      <c r="V13" s="55"/>
      <c r="W13" s="55"/>
    </row>
    <row r="14" spans="1:23" ht="14.25" thickBot="1" x14ac:dyDescent="0.2">
      <c r="A14" s="51"/>
      <c r="B14" s="53" t="s">
        <v>12</v>
      </c>
      <c r="C14" s="54"/>
      <c r="D14" s="68">
        <v>194353.87659999999</v>
      </c>
      <c r="E14" s="68">
        <v>207889</v>
      </c>
      <c r="F14" s="69">
        <v>93.489254650318202</v>
      </c>
      <c r="G14" s="68">
        <v>154118.93849999999</v>
      </c>
      <c r="H14" s="69">
        <v>26.106420464348101</v>
      </c>
      <c r="I14" s="68">
        <v>38044.168700000002</v>
      </c>
      <c r="J14" s="69">
        <v>19.574689924142199</v>
      </c>
      <c r="K14" s="68">
        <v>27902.101600000002</v>
      </c>
      <c r="L14" s="69">
        <v>18.104265362559602</v>
      </c>
      <c r="M14" s="69">
        <v>0.36348756969618401</v>
      </c>
      <c r="N14" s="68">
        <v>2217719.2631000001</v>
      </c>
      <c r="O14" s="68">
        <v>45267322.836099997</v>
      </c>
      <c r="P14" s="68">
        <v>3064</v>
      </c>
      <c r="Q14" s="68">
        <v>2768</v>
      </c>
      <c r="R14" s="69">
        <v>10.6936416184971</v>
      </c>
      <c r="S14" s="68">
        <v>63.431421866840701</v>
      </c>
      <c r="T14" s="68">
        <v>61.203598121387301</v>
      </c>
      <c r="U14" s="70">
        <v>3.5121768989038902</v>
      </c>
      <c r="V14" s="55"/>
      <c r="W14" s="55"/>
    </row>
    <row r="15" spans="1:23" ht="14.25" thickBot="1" x14ac:dyDescent="0.2">
      <c r="A15" s="51"/>
      <c r="B15" s="53" t="s">
        <v>13</v>
      </c>
      <c r="C15" s="54"/>
      <c r="D15" s="68">
        <v>171551.39449999999</v>
      </c>
      <c r="E15" s="68">
        <v>93078</v>
      </c>
      <c r="F15" s="69">
        <v>184.30928307441101</v>
      </c>
      <c r="G15" s="68">
        <v>76947.118199999997</v>
      </c>
      <c r="H15" s="69">
        <v>122.94713371085</v>
      </c>
      <c r="I15" s="68">
        <v>-1897.3172</v>
      </c>
      <c r="J15" s="69">
        <v>-1.10597597036729</v>
      </c>
      <c r="K15" s="68">
        <v>13343.0281</v>
      </c>
      <c r="L15" s="69">
        <v>17.340516983779601</v>
      </c>
      <c r="M15" s="69">
        <v>-1.14219539865917</v>
      </c>
      <c r="N15" s="68">
        <v>2540993.2450000001</v>
      </c>
      <c r="O15" s="68">
        <v>36246572.143200003</v>
      </c>
      <c r="P15" s="68">
        <v>6717</v>
      </c>
      <c r="Q15" s="68">
        <v>8250</v>
      </c>
      <c r="R15" s="69">
        <v>-18.5818181818182</v>
      </c>
      <c r="S15" s="68">
        <v>25.5398830579128</v>
      </c>
      <c r="T15" s="68">
        <v>25.522307018181799</v>
      </c>
      <c r="U15" s="70">
        <v>6.8818011778215005E-2</v>
      </c>
      <c r="V15" s="55"/>
      <c r="W15" s="55"/>
    </row>
    <row r="16" spans="1:23" ht="14.25" thickBot="1" x14ac:dyDescent="0.2">
      <c r="A16" s="51"/>
      <c r="B16" s="53" t="s">
        <v>14</v>
      </c>
      <c r="C16" s="54"/>
      <c r="D16" s="68">
        <v>1119996.1216</v>
      </c>
      <c r="E16" s="68">
        <v>1249652</v>
      </c>
      <c r="F16" s="69">
        <v>89.624641228117895</v>
      </c>
      <c r="G16" s="68">
        <v>1224170.0911000001</v>
      </c>
      <c r="H16" s="69">
        <v>-8.5097626757399905</v>
      </c>
      <c r="I16" s="68">
        <v>54747.134700000002</v>
      </c>
      <c r="J16" s="69">
        <v>4.88815395376455</v>
      </c>
      <c r="K16" s="68">
        <v>87389.656700000007</v>
      </c>
      <c r="L16" s="69">
        <v>7.1386858195068701</v>
      </c>
      <c r="M16" s="69">
        <v>-0.37352843840614403</v>
      </c>
      <c r="N16" s="68">
        <v>19307860.412999999</v>
      </c>
      <c r="O16" s="68">
        <v>267287928.64399999</v>
      </c>
      <c r="P16" s="68">
        <v>61971</v>
      </c>
      <c r="Q16" s="68">
        <v>62827</v>
      </c>
      <c r="R16" s="69">
        <v>-1.3624715488563801</v>
      </c>
      <c r="S16" s="68">
        <v>18.072907030707899</v>
      </c>
      <c r="T16" s="68">
        <v>17.218130883219001</v>
      </c>
      <c r="U16" s="70">
        <v>4.7295996490025001</v>
      </c>
      <c r="V16" s="55"/>
      <c r="W16" s="55"/>
    </row>
    <row r="17" spans="1:23" ht="12" thickBot="1" x14ac:dyDescent="0.2">
      <c r="A17" s="51"/>
      <c r="B17" s="53" t="s">
        <v>15</v>
      </c>
      <c r="C17" s="54"/>
      <c r="D17" s="68">
        <v>521982.94199999998</v>
      </c>
      <c r="E17" s="68">
        <v>1001167</v>
      </c>
      <c r="F17" s="69">
        <v>52.137449796087999</v>
      </c>
      <c r="G17" s="68">
        <v>1684418.3473</v>
      </c>
      <c r="H17" s="69">
        <v>-69.011086655717094</v>
      </c>
      <c r="I17" s="68">
        <v>1076.2627</v>
      </c>
      <c r="J17" s="69">
        <v>0.206187331692536</v>
      </c>
      <c r="K17" s="68">
        <v>-90278.113100000002</v>
      </c>
      <c r="L17" s="69">
        <v>-5.3596016241873201</v>
      </c>
      <c r="M17" s="69">
        <v>-1.01192163485747</v>
      </c>
      <c r="N17" s="68">
        <v>34445114.7588</v>
      </c>
      <c r="O17" s="68">
        <v>270583736.81370002</v>
      </c>
      <c r="P17" s="68">
        <v>13369</v>
      </c>
      <c r="Q17" s="68">
        <v>15150</v>
      </c>
      <c r="R17" s="69">
        <v>-11.755775577557801</v>
      </c>
      <c r="S17" s="68">
        <v>39.044277208467399</v>
      </c>
      <c r="T17" s="68">
        <v>39.889383062706301</v>
      </c>
      <c r="U17" s="70">
        <v>-2.16448072460576</v>
      </c>
      <c r="V17" s="37"/>
      <c r="W17" s="37"/>
    </row>
    <row r="18" spans="1:23" ht="12" thickBot="1" x14ac:dyDescent="0.2">
      <c r="A18" s="51"/>
      <c r="B18" s="53" t="s">
        <v>16</v>
      </c>
      <c r="C18" s="54"/>
      <c r="D18" s="68">
        <v>1973094.8674999999</v>
      </c>
      <c r="E18" s="68">
        <v>2106111</v>
      </c>
      <c r="F18" s="69">
        <v>93.684277205712405</v>
      </c>
      <c r="G18" s="68">
        <v>1925605.0392</v>
      </c>
      <c r="H18" s="69">
        <v>2.4662289167943801</v>
      </c>
      <c r="I18" s="68">
        <v>305476.42540000001</v>
      </c>
      <c r="J18" s="69">
        <v>15.482095181112699</v>
      </c>
      <c r="K18" s="68">
        <v>276285.75790000003</v>
      </c>
      <c r="L18" s="69">
        <v>14.3479972411572</v>
      </c>
      <c r="M18" s="69">
        <v>0.105653898781729</v>
      </c>
      <c r="N18" s="68">
        <v>24494704.9969</v>
      </c>
      <c r="O18" s="68">
        <v>605679200.47309995</v>
      </c>
      <c r="P18" s="68">
        <v>105759</v>
      </c>
      <c r="Q18" s="68">
        <v>104531</v>
      </c>
      <c r="R18" s="69">
        <v>1.17477112052884</v>
      </c>
      <c r="S18" s="68">
        <v>18.656519705178798</v>
      </c>
      <c r="T18" s="68">
        <v>18.666577425835399</v>
      </c>
      <c r="U18" s="70">
        <v>-5.3909951135463E-2</v>
      </c>
      <c r="V18" s="37"/>
      <c r="W18" s="37"/>
    </row>
    <row r="19" spans="1:23" ht="12" thickBot="1" x14ac:dyDescent="0.2">
      <c r="A19" s="51"/>
      <c r="B19" s="53" t="s">
        <v>17</v>
      </c>
      <c r="C19" s="54"/>
      <c r="D19" s="68">
        <v>569118.42559999996</v>
      </c>
      <c r="E19" s="68">
        <v>768686</v>
      </c>
      <c r="F19" s="69">
        <v>74.037828918440098</v>
      </c>
      <c r="G19" s="68">
        <v>909632.72730000003</v>
      </c>
      <c r="H19" s="69">
        <v>-37.434262365507102</v>
      </c>
      <c r="I19" s="68">
        <v>58498.155899999998</v>
      </c>
      <c r="J19" s="69">
        <v>10.2787316784424</v>
      </c>
      <c r="K19" s="68">
        <v>16596.199799999999</v>
      </c>
      <c r="L19" s="69">
        <v>1.82449457917608</v>
      </c>
      <c r="M19" s="69">
        <v>2.52479221779434</v>
      </c>
      <c r="N19" s="68">
        <v>9862995.9514000006</v>
      </c>
      <c r="O19" s="68">
        <v>191941723.49590001</v>
      </c>
      <c r="P19" s="68">
        <v>14450</v>
      </c>
      <c r="Q19" s="68">
        <v>14372</v>
      </c>
      <c r="R19" s="69">
        <v>0.542721959365422</v>
      </c>
      <c r="S19" s="68">
        <v>39.385358173010403</v>
      </c>
      <c r="T19" s="68">
        <v>41.201425160033402</v>
      </c>
      <c r="U19" s="70">
        <v>-4.6110206210273903</v>
      </c>
      <c r="V19" s="37"/>
      <c r="W19" s="37"/>
    </row>
    <row r="20" spans="1:23" ht="12" thickBot="1" x14ac:dyDescent="0.2">
      <c r="A20" s="51"/>
      <c r="B20" s="53" t="s">
        <v>18</v>
      </c>
      <c r="C20" s="54"/>
      <c r="D20" s="68">
        <v>1051207.6588999999</v>
      </c>
      <c r="E20" s="68">
        <v>1449579</v>
      </c>
      <c r="F20" s="69">
        <v>72.518135189596407</v>
      </c>
      <c r="G20" s="68">
        <v>1431050.6686</v>
      </c>
      <c r="H20" s="69">
        <v>-26.5429462446358</v>
      </c>
      <c r="I20" s="68">
        <v>81378.965100000001</v>
      </c>
      <c r="J20" s="69">
        <v>7.7414737622018697</v>
      </c>
      <c r="K20" s="68">
        <v>13831.551299999999</v>
      </c>
      <c r="L20" s="69">
        <v>0.96653120699992001</v>
      </c>
      <c r="M20" s="69">
        <v>4.8835746862320502</v>
      </c>
      <c r="N20" s="68">
        <v>18130970.1468</v>
      </c>
      <c r="O20" s="68">
        <v>289453638.78890002</v>
      </c>
      <c r="P20" s="68">
        <v>46559</v>
      </c>
      <c r="Q20" s="68">
        <v>46281</v>
      </c>
      <c r="R20" s="69">
        <v>0.60067846416456105</v>
      </c>
      <c r="S20" s="68">
        <v>22.577969004918501</v>
      </c>
      <c r="T20" s="68">
        <v>22.514310682569501</v>
      </c>
      <c r="U20" s="70">
        <v>0.28194884285254701</v>
      </c>
      <c r="V20" s="37"/>
      <c r="W20" s="37"/>
    </row>
    <row r="21" spans="1:23" ht="12" thickBot="1" x14ac:dyDescent="0.2">
      <c r="A21" s="51"/>
      <c r="B21" s="53" t="s">
        <v>19</v>
      </c>
      <c r="C21" s="54"/>
      <c r="D21" s="68">
        <v>441581.52169999998</v>
      </c>
      <c r="E21" s="68">
        <v>501704</v>
      </c>
      <c r="F21" s="69">
        <v>88.016344637475498</v>
      </c>
      <c r="G21" s="68">
        <v>436474.40389999998</v>
      </c>
      <c r="H21" s="69">
        <v>1.1700841456833799</v>
      </c>
      <c r="I21" s="68">
        <v>44555.926399999997</v>
      </c>
      <c r="J21" s="69">
        <v>10.090079455423901</v>
      </c>
      <c r="K21" s="68">
        <v>46465.4735</v>
      </c>
      <c r="L21" s="69">
        <v>10.6456353648279</v>
      </c>
      <c r="M21" s="69">
        <v>-4.1096043065180998E-2</v>
      </c>
      <c r="N21" s="68">
        <v>5656791.5221999995</v>
      </c>
      <c r="O21" s="68">
        <v>114281376.9921</v>
      </c>
      <c r="P21" s="68">
        <v>40394</v>
      </c>
      <c r="Q21" s="68">
        <v>39962</v>
      </c>
      <c r="R21" s="69">
        <v>1.08102697562684</v>
      </c>
      <c r="S21" s="68">
        <v>10.9318592290934</v>
      </c>
      <c r="T21" s="68">
        <v>10.8461916020219</v>
      </c>
      <c r="U21" s="70">
        <v>0.78365102656570496</v>
      </c>
      <c r="V21" s="37"/>
      <c r="W21" s="37"/>
    </row>
    <row r="22" spans="1:23" ht="12" thickBot="1" x14ac:dyDescent="0.2">
      <c r="A22" s="51"/>
      <c r="B22" s="53" t="s">
        <v>20</v>
      </c>
      <c r="C22" s="54"/>
      <c r="D22" s="68">
        <v>1417610.0471999999</v>
      </c>
      <c r="E22" s="68">
        <v>1544715</v>
      </c>
      <c r="F22" s="69">
        <v>91.771624357891298</v>
      </c>
      <c r="G22" s="68">
        <v>1360530.2938999999</v>
      </c>
      <c r="H22" s="69">
        <v>4.1954048032535303</v>
      </c>
      <c r="I22" s="68">
        <v>133895.56159999999</v>
      </c>
      <c r="J22" s="69">
        <v>9.4451617258543408</v>
      </c>
      <c r="K22" s="68">
        <v>173166.58960000001</v>
      </c>
      <c r="L22" s="69">
        <v>12.727874592458599</v>
      </c>
      <c r="M22" s="69">
        <v>-0.22678178331462601</v>
      </c>
      <c r="N22" s="68">
        <v>18567610.454500001</v>
      </c>
      <c r="O22" s="68">
        <v>354041247.79180002</v>
      </c>
      <c r="P22" s="68">
        <v>87955</v>
      </c>
      <c r="Q22" s="68">
        <v>89568</v>
      </c>
      <c r="R22" s="69">
        <v>-1.80086638085031</v>
      </c>
      <c r="S22" s="68">
        <v>16.117446958103599</v>
      </c>
      <c r="T22" s="68">
        <v>16.249413235753799</v>
      </c>
      <c r="U22" s="70">
        <v>-0.81877904108078103</v>
      </c>
      <c r="V22" s="37"/>
      <c r="W22" s="37"/>
    </row>
    <row r="23" spans="1:23" ht="12" thickBot="1" x14ac:dyDescent="0.2">
      <c r="A23" s="51"/>
      <c r="B23" s="53" t="s">
        <v>21</v>
      </c>
      <c r="C23" s="54"/>
      <c r="D23" s="68">
        <v>3265092.2395000001</v>
      </c>
      <c r="E23" s="68">
        <v>3722490</v>
      </c>
      <c r="F23" s="69">
        <v>87.712585916953401</v>
      </c>
      <c r="G23" s="68">
        <v>3024990.0608999999</v>
      </c>
      <c r="H23" s="69">
        <v>7.9372881816532201</v>
      </c>
      <c r="I23" s="68">
        <v>353566.712</v>
      </c>
      <c r="J23" s="69">
        <v>10.8286898520865</v>
      </c>
      <c r="K23" s="68">
        <v>185939.57560000001</v>
      </c>
      <c r="L23" s="69">
        <v>6.1467830259475003</v>
      </c>
      <c r="M23" s="69">
        <v>0.90151403142172204</v>
      </c>
      <c r="N23" s="68">
        <v>46259770.994800001</v>
      </c>
      <c r="O23" s="68">
        <v>746439935.24409997</v>
      </c>
      <c r="P23" s="68">
        <v>106148</v>
      </c>
      <c r="Q23" s="68">
        <v>105645</v>
      </c>
      <c r="R23" s="69">
        <v>0.47612286430971401</v>
      </c>
      <c r="S23" s="68">
        <v>30.759809318121899</v>
      </c>
      <c r="T23" s="68">
        <v>32.664612278858399</v>
      </c>
      <c r="U23" s="70">
        <v>-6.1925057500742602</v>
      </c>
      <c r="V23" s="37"/>
      <c r="W23" s="37"/>
    </row>
    <row r="24" spans="1:23" ht="12" thickBot="1" x14ac:dyDescent="0.2">
      <c r="A24" s="51"/>
      <c r="B24" s="53" t="s">
        <v>22</v>
      </c>
      <c r="C24" s="54"/>
      <c r="D24" s="68">
        <v>297959.22649999999</v>
      </c>
      <c r="E24" s="68">
        <v>413102</v>
      </c>
      <c r="F24" s="69">
        <v>72.127277645714599</v>
      </c>
      <c r="G24" s="68">
        <v>351920.7806</v>
      </c>
      <c r="H24" s="69">
        <v>-15.333437828820299</v>
      </c>
      <c r="I24" s="68">
        <v>57635.507100000003</v>
      </c>
      <c r="J24" s="69">
        <v>19.343420835467899</v>
      </c>
      <c r="K24" s="68">
        <v>54920.9853</v>
      </c>
      <c r="L24" s="69">
        <v>15.6060648667475</v>
      </c>
      <c r="M24" s="69">
        <v>4.9425948663743002E-2</v>
      </c>
      <c r="N24" s="68">
        <v>4777277.2494999999</v>
      </c>
      <c r="O24" s="68">
        <v>80528562.208199993</v>
      </c>
      <c r="P24" s="68">
        <v>32582</v>
      </c>
      <c r="Q24" s="68">
        <v>32221</v>
      </c>
      <c r="R24" s="69">
        <v>1.12038732503648</v>
      </c>
      <c r="S24" s="68">
        <v>9.1449029065127991</v>
      </c>
      <c r="T24" s="68">
        <v>9.2193131994661908</v>
      </c>
      <c r="U24" s="70">
        <v>-0.81368051376900297</v>
      </c>
      <c r="V24" s="37"/>
      <c r="W24" s="37"/>
    </row>
    <row r="25" spans="1:23" ht="12" thickBot="1" x14ac:dyDescent="0.2">
      <c r="A25" s="51"/>
      <c r="B25" s="53" t="s">
        <v>23</v>
      </c>
      <c r="C25" s="54"/>
      <c r="D25" s="68">
        <v>333947.82750000001</v>
      </c>
      <c r="E25" s="68">
        <v>346272</v>
      </c>
      <c r="F25" s="69">
        <v>96.4408983400333</v>
      </c>
      <c r="G25" s="68">
        <v>297675.9215</v>
      </c>
      <c r="H25" s="69">
        <v>12.185031902219199</v>
      </c>
      <c r="I25" s="68">
        <v>28860.1433</v>
      </c>
      <c r="J25" s="69">
        <v>8.6421114088547295</v>
      </c>
      <c r="K25" s="68">
        <v>27881.408800000001</v>
      </c>
      <c r="L25" s="69">
        <v>9.3663634799565099</v>
      </c>
      <c r="M25" s="69">
        <v>3.5103480854238998E-2</v>
      </c>
      <c r="N25" s="68">
        <v>4810230.9678999996</v>
      </c>
      <c r="O25" s="68">
        <v>78013422.887500003</v>
      </c>
      <c r="P25" s="68">
        <v>22725</v>
      </c>
      <c r="Q25" s="68">
        <v>23138</v>
      </c>
      <c r="R25" s="69">
        <v>-1.7849425188002399</v>
      </c>
      <c r="S25" s="68">
        <v>14.6951739273927</v>
      </c>
      <c r="T25" s="68">
        <v>15.2506753133374</v>
      </c>
      <c r="U25" s="70">
        <v>-3.7801620361167498</v>
      </c>
      <c r="V25" s="37"/>
      <c r="W25" s="37"/>
    </row>
    <row r="26" spans="1:23" ht="12" thickBot="1" x14ac:dyDescent="0.2">
      <c r="A26" s="51"/>
      <c r="B26" s="53" t="s">
        <v>24</v>
      </c>
      <c r="C26" s="54"/>
      <c r="D26" s="68">
        <v>637955.32220000005</v>
      </c>
      <c r="E26" s="68">
        <v>649282</v>
      </c>
      <c r="F26" s="69">
        <v>98.2555071910202</v>
      </c>
      <c r="G26" s="68">
        <v>555653.36990000005</v>
      </c>
      <c r="H26" s="69">
        <v>14.8117435722223</v>
      </c>
      <c r="I26" s="68">
        <v>125479.08130000001</v>
      </c>
      <c r="J26" s="69">
        <v>19.668944976786701</v>
      </c>
      <c r="K26" s="68">
        <v>104257.47440000001</v>
      </c>
      <c r="L26" s="69">
        <v>18.763041861648901</v>
      </c>
      <c r="M26" s="69">
        <v>0.20354998068128899</v>
      </c>
      <c r="N26" s="68">
        <v>8222328.1895000003</v>
      </c>
      <c r="O26" s="68">
        <v>165813152.9109</v>
      </c>
      <c r="P26" s="68">
        <v>49765</v>
      </c>
      <c r="Q26" s="68">
        <v>51220</v>
      </c>
      <c r="R26" s="69">
        <v>-2.8406872315501799</v>
      </c>
      <c r="S26" s="68">
        <v>12.819357423892299</v>
      </c>
      <c r="T26" s="68">
        <v>12.4795883229207</v>
      </c>
      <c r="U26" s="70">
        <v>2.6504378475188899</v>
      </c>
      <c r="V26" s="37"/>
      <c r="W26" s="37"/>
    </row>
    <row r="27" spans="1:23" ht="12" thickBot="1" x14ac:dyDescent="0.2">
      <c r="A27" s="51"/>
      <c r="B27" s="53" t="s">
        <v>25</v>
      </c>
      <c r="C27" s="54"/>
      <c r="D27" s="68">
        <v>268247.99329999997</v>
      </c>
      <c r="E27" s="68">
        <v>453608</v>
      </c>
      <c r="F27" s="69">
        <v>59.136521688329999</v>
      </c>
      <c r="G27" s="68">
        <v>383318.18479999999</v>
      </c>
      <c r="H27" s="69">
        <v>-30.0194971339643</v>
      </c>
      <c r="I27" s="68">
        <v>84270.4084</v>
      </c>
      <c r="J27" s="69">
        <v>31.415112323228001</v>
      </c>
      <c r="K27" s="68">
        <v>113610.8735</v>
      </c>
      <c r="L27" s="69">
        <v>29.638790437056201</v>
      </c>
      <c r="M27" s="69">
        <v>-0.25825402266623698</v>
      </c>
      <c r="N27" s="68">
        <v>5761923.8623000002</v>
      </c>
      <c r="O27" s="68">
        <v>74115872.023100004</v>
      </c>
      <c r="P27" s="68">
        <v>39010</v>
      </c>
      <c r="Q27" s="68">
        <v>37533</v>
      </c>
      <c r="R27" s="69">
        <v>3.9352036874217302</v>
      </c>
      <c r="S27" s="68">
        <v>6.87639049730838</v>
      </c>
      <c r="T27" s="68">
        <v>6.8625719899821496</v>
      </c>
      <c r="U27" s="70">
        <v>0.20095582604918899</v>
      </c>
      <c r="V27" s="37"/>
      <c r="W27" s="37"/>
    </row>
    <row r="28" spans="1:23" ht="12" thickBot="1" x14ac:dyDescent="0.2">
      <c r="A28" s="51"/>
      <c r="B28" s="53" t="s">
        <v>26</v>
      </c>
      <c r="C28" s="54"/>
      <c r="D28" s="68">
        <v>1074625.4938999999</v>
      </c>
      <c r="E28" s="68">
        <v>1419825</v>
      </c>
      <c r="F28" s="69">
        <v>75.687179328438404</v>
      </c>
      <c r="G28" s="68">
        <v>1297455.4622</v>
      </c>
      <c r="H28" s="69">
        <v>-17.174382843335799</v>
      </c>
      <c r="I28" s="68">
        <v>44247.316400000003</v>
      </c>
      <c r="J28" s="69">
        <v>4.1174638654270996</v>
      </c>
      <c r="K28" s="68">
        <v>12916.8357</v>
      </c>
      <c r="L28" s="69">
        <v>0.99555137546670602</v>
      </c>
      <c r="M28" s="69">
        <v>2.4255538606874101</v>
      </c>
      <c r="N28" s="68">
        <v>16437513.4212</v>
      </c>
      <c r="O28" s="68">
        <v>244534196.92179999</v>
      </c>
      <c r="P28" s="68">
        <v>56359</v>
      </c>
      <c r="Q28" s="68">
        <v>56950</v>
      </c>
      <c r="R28" s="69">
        <v>-1.0377524143986001</v>
      </c>
      <c r="S28" s="68">
        <v>19.067504638123498</v>
      </c>
      <c r="T28" s="68">
        <v>19.149736184372301</v>
      </c>
      <c r="U28" s="70">
        <v>-0.43126537955252903</v>
      </c>
      <c r="V28" s="37"/>
      <c r="W28" s="37"/>
    </row>
    <row r="29" spans="1:23" ht="12" thickBot="1" x14ac:dyDescent="0.2">
      <c r="A29" s="51"/>
      <c r="B29" s="53" t="s">
        <v>27</v>
      </c>
      <c r="C29" s="54"/>
      <c r="D29" s="68">
        <v>770193.62749999994</v>
      </c>
      <c r="E29" s="68">
        <v>847622</v>
      </c>
      <c r="F29" s="69">
        <v>90.865223826186707</v>
      </c>
      <c r="G29" s="68">
        <v>743921.89119999995</v>
      </c>
      <c r="H29" s="69">
        <v>3.5315181083892502</v>
      </c>
      <c r="I29" s="68">
        <v>88111.845400000006</v>
      </c>
      <c r="J29" s="69">
        <v>11.440219998444499</v>
      </c>
      <c r="K29" s="68">
        <v>79559.032900000006</v>
      </c>
      <c r="L29" s="69">
        <v>10.694541166366999</v>
      </c>
      <c r="M29" s="69">
        <v>0.107502720787849</v>
      </c>
      <c r="N29" s="68">
        <v>10404317.6523</v>
      </c>
      <c r="O29" s="68">
        <v>172406468.42429999</v>
      </c>
      <c r="P29" s="68">
        <v>122071</v>
      </c>
      <c r="Q29" s="68">
        <v>124395</v>
      </c>
      <c r="R29" s="69">
        <v>-1.86824229269665</v>
      </c>
      <c r="S29" s="68">
        <v>6.3093906619917899</v>
      </c>
      <c r="T29" s="68">
        <v>6.5242356814984497</v>
      </c>
      <c r="U29" s="70">
        <v>-3.4051627330813998</v>
      </c>
      <c r="V29" s="37"/>
      <c r="W29" s="37"/>
    </row>
    <row r="30" spans="1:23" ht="12" thickBot="1" x14ac:dyDescent="0.2">
      <c r="A30" s="51"/>
      <c r="B30" s="53" t="s">
        <v>28</v>
      </c>
      <c r="C30" s="54"/>
      <c r="D30" s="68">
        <v>1167650.7109999999</v>
      </c>
      <c r="E30" s="68">
        <v>1538346</v>
      </c>
      <c r="F30" s="69">
        <v>75.902996530039403</v>
      </c>
      <c r="G30" s="68">
        <v>1449021.8289000001</v>
      </c>
      <c r="H30" s="69">
        <v>-19.4180040830439</v>
      </c>
      <c r="I30" s="68">
        <v>113084.31939999999</v>
      </c>
      <c r="J30" s="69">
        <v>9.6847728806804092</v>
      </c>
      <c r="K30" s="68">
        <v>201859.4479</v>
      </c>
      <c r="L30" s="69">
        <v>13.9307389215274</v>
      </c>
      <c r="M30" s="69">
        <v>-0.43978683892952403</v>
      </c>
      <c r="N30" s="68">
        <v>18705774.782200001</v>
      </c>
      <c r="O30" s="68">
        <v>317742457.54280001</v>
      </c>
      <c r="P30" s="68">
        <v>90001</v>
      </c>
      <c r="Q30" s="68">
        <v>91768</v>
      </c>
      <c r="R30" s="69">
        <v>-1.92550780228402</v>
      </c>
      <c r="S30" s="68">
        <v>12.9737526360818</v>
      </c>
      <c r="T30" s="68">
        <v>13.3677882366402</v>
      </c>
      <c r="U30" s="70">
        <v>-3.0371752230155198</v>
      </c>
      <c r="V30" s="37"/>
      <c r="W30" s="37"/>
    </row>
    <row r="31" spans="1:23" ht="12" thickBot="1" x14ac:dyDescent="0.2">
      <c r="A31" s="51"/>
      <c r="B31" s="53" t="s">
        <v>29</v>
      </c>
      <c r="C31" s="54"/>
      <c r="D31" s="68">
        <v>1167825.7226</v>
      </c>
      <c r="E31" s="68">
        <v>1506167</v>
      </c>
      <c r="F31" s="69">
        <v>77.536270718983999</v>
      </c>
      <c r="G31" s="68">
        <v>1795667.8414</v>
      </c>
      <c r="H31" s="69">
        <v>-34.964268130485699</v>
      </c>
      <c r="I31" s="68">
        <v>16711.868399999999</v>
      </c>
      <c r="J31" s="69">
        <v>1.43102417394895</v>
      </c>
      <c r="K31" s="68">
        <v>-9026.8068000000003</v>
      </c>
      <c r="L31" s="69">
        <v>-0.50269914022418605</v>
      </c>
      <c r="M31" s="69">
        <v>-2.8513599294049401</v>
      </c>
      <c r="N31" s="68">
        <v>15812168.0118</v>
      </c>
      <c r="O31" s="68">
        <v>265923442.1476</v>
      </c>
      <c r="P31" s="68">
        <v>40072</v>
      </c>
      <c r="Q31" s="68">
        <v>39288</v>
      </c>
      <c r="R31" s="69">
        <v>1.99552026063938</v>
      </c>
      <c r="S31" s="68">
        <v>29.143185331403501</v>
      </c>
      <c r="T31" s="68">
        <v>27.877382327937301</v>
      </c>
      <c r="U31" s="70">
        <v>4.3433927660001297</v>
      </c>
      <c r="V31" s="37"/>
      <c r="W31" s="37"/>
    </row>
    <row r="32" spans="1:23" ht="12" thickBot="1" x14ac:dyDescent="0.2">
      <c r="A32" s="51"/>
      <c r="B32" s="53" t="s">
        <v>30</v>
      </c>
      <c r="C32" s="54"/>
      <c r="D32" s="68">
        <v>139833.1495</v>
      </c>
      <c r="E32" s="68">
        <v>177572</v>
      </c>
      <c r="F32" s="69">
        <v>78.747296589552406</v>
      </c>
      <c r="G32" s="68">
        <v>147329.6967</v>
      </c>
      <c r="H32" s="69">
        <v>-5.08827980231632</v>
      </c>
      <c r="I32" s="68">
        <v>34792.7016</v>
      </c>
      <c r="J32" s="69">
        <v>24.881583318696499</v>
      </c>
      <c r="K32" s="68">
        <v>34315.315399999999</v>
      </c>
      <c r="L32" s="69">
        <v>23.291512959450799</v>
      </c>
      <c r="M32" s="69">
        <v>1.3911753234243001E-2</v>
      </c>
      <c r="N32" s="68">
        <v>1635124.0466</v>
      </c>
      <c r="O32" s="68">
        <v>39790968.769100003</v>
      </c>
      <c r="P32" s="68">
        <v>29114</v>
      </c>
      <c r="Q32" s="68">
        <v>28418</v>
      </c>
      <c r="R32" s="69">
        <v>2.4491519459497502</v>
      </c>
      <c r="S32" s="68">
        <v>4.8029521707769502</v>
      </c>
      <c r="T32" s="68">
        <v>4.8188354317686004</v>
      </c>
      <c r="U32" s="70">
        <v>-0.33069787969763798</v>
      </c>
      <c r="V32" s="37"/>
      <c r="W32" s="37"/>
    </row>
    <row r="33" spans="1:23" ht="12" thickBot="1" x14ac:dyDescent="0.2">
      <c r="A33" s="51"/>
      <c r="B33" s="53" t="s">
        <v>31</v>
      </c>
      <c r="C33" s="54"/>
      <c r="D33" s="71"/>
      <c r="E33" s="71"/>
      <c r="F33" s="71"/>
      <c r="G33" s="68">
        <v>174.01740000000001</v>
      </c>
      <c r="H33" s="71"/>
      <c r="I33" s="71"/>
      <c r="J33" s="71"/>
      <c r="K33" s="68">
        <v>35.436799999999998</v>
      </c>
      <c r="L33" s="69">
        <v>20.363940617432501</v>
      </c>
      <c r="M33" s="71"/>
      <c r="N33" s="68">
        <v>61.308500000000002</v>
      </c>
      <c r="O33" s="68">
        <v>4926.5671000000002</v>
      </c>
      <c r="P33" s="71"/>
      <c r="Q33" s="71"/>
      <c r="R33" s="71"/>
      <c r="S33" s="71"/>
      <c r="T33" s="71"/>
      <c r="U33" s="72"/>
      <c r="V33" s="37"/>
      <c r="W33" s="37"/>
    </row>
    <row r="34" spans="1:23" ht="12" thickBot="1" x14ac:dyDescent="0.2">
      <c r="A34" s="51"/>
      <c r="B34" s="53" t="s">
        <v>36</v>
      </c>
      <c r="C34" s="54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1"/>
      <c r="B35" s="53" t="s">
        <v>32</v>
      </c>
      <c r="C35" s="54"/>
      <c r="D35" s="68">
        <v>175661.4523</v>
      </c>
      <c r="E35" s="68">
        <v>202308</v>
      </c>
      <c r="F35" s="69">
        <v>86.828722690155601</v>
      </c>
      <c r="G35" s="68">
        <v>282818.69949999999</v>
      </c>
      <c r="H35" s="69">
        <v>-37.889024802619197</v>
      </c>
      <c r="I35" s="68">
        <v>15166.5214</v>
      </c>
      <c r="J35" s="69">
        <v>8.6339496807177394</v>
      </c>
      <c r="K35" s="68">
        <v>24268.901999999998</v>
      </c>
      <c r="L35" s="69">
        <v>8.5810811105861902</v>
      </c>
      <c r="M35" s="69">
        <v>-0.37506355252495599</v>
      </c>
      <c r="N35" s="68">
        <v>2638392.4800999998</v>
      </c>
      <c r="O35" s="68">
        <v>43878253.157399997</v>
      </c>
      <c r="P35" s="68">
        <v>12899</v>
      </c>
      <c r="Q35" s="68">
        <v>13320</v>
      </c>
      <c r="R35" s="69">
        <v>-3.16066066066066</v>
      </c>
      <c r="S35" s="68">
        <v>13.6182225211257</v>
      </c>
      <c r="T35" s="68">
        <v>13.4837053153153</v>
      </c>
      <c r="U35" s="70">
        <v>0.98777359234423301</v>
      </c>
      <c r="V35" s="37"/>
      <c r="W35" s="37"/>
    </row>
    <row r="36" spans="1:23" ht="12" customHeight="1" thickBot="1" x14ac:dyDescent="0.2">
      <c r="A36" s="51"/>
      <c r="B36" s="53" t="s">
        <v>37</v>
      </c>
      <c r="C36" s="54"/>
      <c r="D36" s="71"/>
      <c r="E36" s="68">
        <v>831965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1"/>
      <c r="B37" s="53" t="s">
        <v>38</v>
      </c>
      <c r="C37" s="54"/>
      <c r="D37" s="71"/>
      <c r="E37" s="68">
        <v>310350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1"/>
      <c r="B38" s="53" t="s">
        <v>39</v>
      </c>
      <c r="C38" s="54"/>
      <c r="D38" s="71"/>
      <c r="E38" s="68">
        <v>383726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1"/>
      <c r="B39" s="53" t="s">
        <v>33</v>
      </c>
      <c r="C39" s="54"/>
      <c r="D39" s="68">
        <v>436039.34360000002</v>
      </c>
      <c r="E39" s="68">
        <v>572215</v>
      </c>
      <c r="F39" s="69">
        <v>76.202012110832499</v>
      </c>
      <c r="G39" s="68">
        <v>599964.53159999999</v>
      </c>
      <c r="H39" s="69">
        <v>-27.322479807737999</v>
      </c>
      <c r="I39" s="68">
        <v>30766.117399999999</v>
      </c>
      <c r="J39" s="69">
        <v>7.0558122452874903</v>
      </c>
      <c r="K39" s="68">
        <v>42412.656600000002</v>
      </c>
      <c r="L39" s="69">
        <v>7.0691939883334296</v>
      </c>
      <c r="M39" s="69">
        <v>-0.27460055873981698</v>
      </c>
      <c r="N39" s="68">
        <v>5299516.7583999997</v>
      </c>
      <c r="O39" s="68">
        <v>74089921.756400004</v>
      </c>
      <c r="P39" s="68">
        <v>655</v>
      </c>
      <c r="Q39" s="68">
        <v>624</v>
      </c>
      <c r="R39" s="69">
        <v>4.9679487179487198</v>
      </c>
      <c r="S39" s="68">
        <v>665.70892152671797</v>
      </c>
      <c r="T39" s="68">
        <v>735.16053141025702</v>
      </c>
      <c r="U39" s="70">
        <v>-10.432729326243701</v>
      </c>
      <c r="V39" s="37"/>
      <c r="W39" s="37"/>
    </row>
    <row r="40" spans="1:23" ht="12" thickBot="1" x14ac:dyDescent="0.2">
      <c r="A40" s="51"/>
      <c r="B40" s="53" t="s">
        <v>34</v>
      </c>
      <c r="C40" s="54"/>
      <c r="D40" s="68">
        <v>480291.47440000001</v>
      </c>
      <c r="E40" s="68">
        <v>430633</v>
      </c>
      <c r="F40" s="69">
        <v>111.53150696765</v>
      </c>
      <c r="G40" s="68">
        <v>520621.4915</v>
      </c>
      <c r="H40" s="69">
        <v>-7.7465140718264101</v>
      </c>
      <c r="I40" s="68">
        <v>30451.740699999998</v>
      </c>
      <c r="J40" s="69">
        <v>6.3402625953420397</v>
      </c>
      <c r="K40" s="68">
        <v>23492.822800000002</v>
      </c>
      <c r="L40" s="69">
        <v>4.5124573578999101</v>
      </c>
      <c r="M40" s="69">
        <v>0.29621463368803802</v>
      </c>
      <c r="N40" s="68">
        <v>6992813.5783000002</v>
      </c>
      <c r="O40" s="68">
        <v>141566756.26820001</v>
      </c>
      <c r="P40" s="68">
        <v>2524</v>
      </c>
      <c r="Q40" s="68">
        <v>2827</v>
      </c>
      <c r="R40" s="69">
        <v>-10.7180756986204</v>
      </c>
      <c r="S40" s="68">
        <v>190.289807606973</v>
      </c>
      <c r="T40" s="68">
        <v>208.67878804386299</v>
      </c>
      <c r="U40" s="70">
        <v>-9.6636707284241492</v>
      </c>
      <c r="V40" s="37"/>
      <c r="W40" s="37"/>
    </row>
    <row r="41" spans="1:23" ht="12" thickBot="1" x14ac:dyDescent="0.2">
      <c r="A41" s="51"/>
      <c r="B41" s="53" t="s">
        <v>40</v>
      </c>
      <c r="C41" s="54"/>
      <c r="D41" s="71"/>
      <c r="E41" s="68">
        <v>316422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1"/>
      <c r="B42" s="53" t="s">
        <v>41</v>
      </c>
      <c r="C42" s="54"/>
      <c r="D42" s="71"/>
      <c r="E42" s="68">
        <v>121114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1"/>
      <c r="B43" s="53" t="s">
        <v>71</v>
      </c>
      <c r="C43" s="54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2"/>
      <c r="B44" s="53" t="s">
        <v>35</v>
      </c>
      <c r="C44" s="54"/>
      <c r="D44" s="73">
        <v>22268.298999999999</v>
      </c>
      <c r="E44" s="73">
        <v>0</v>
      </c>
      <c r="F44" s="74"/>
      <c r="G44" s="73">
        <v>160760.924</v>
      </c>
      <c r="H44" s="75">
        <v>-86.148189220410302</v>
      </c>
      <c r="I44" s="73">
        <v>2831.2764000000002</v>
      </c>
      <c r="J44" s="75">
        <v>12.714381102930201</v>
      </c>
      <c r="K44" s="73">
        <v>24188.326799999999</v>
      </c>
      <c r="L44" s="75">
        <v>15.046148154759299</v>
      </c>
      <c r="M44" s="75">
        <v>-0.88294864612131796</v>
      </c>
      <c r="N44" s="73">
        <v>596049.18409999995</v>
      </c>
      <c r="O44" s="73">
        <v>9232641.9835999999</v>
      </c>
      <c r="P44" s="73">
        <v>40</v>
      </c>
      <c r="Q44" s="73">
        <v>47</v>
      </c>
      <c r="R44" s="75">
        <v>-14.893617021276601</v>
      </c>
      <c r="S44" s="73">
        <v>556.70747500000004</v>
      </c>
      <c r="T44" s="73">
        <v>708.54510212766002</v>
      </c>
      <c r="U44" s="76">
        <v>-27.274221013048098</v>
      </c>
      <c r="V44" s="37"/>
      <c r="W44" s="37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3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100378</v>
      </c>
      <c r="D2" s="32">
        <v>948847.74198632501</v>
      </c>
      <c r="E2" s="32">
        <v>730558.20119829103</v>
      </c>
      <c r="F2" s="32">
        <v>218289.54078803401</v>
      </c>
      <c r="G2" s="32">
        <v>730558.20119829103</v>
      </c>
      <c r="H2" s="32">
        <v>0.230057501460735</v>
      </c>
    </row>
    <row r="3" spans="1:8" ht="14.25" x14ac:dyDescent="0.2">
      <c r="A3" s="32">
        <v>2</v>
      </c>
      <c r="B3" s="33">
        <v>13</v>
      </c>
      <c r="C3" s="32">
        <v>17803.595000000001</v>
      </c>
      <c r="D3" s="32">
        <v>158732.00783224401</v>
      </c>
      <c r="E3" s="32">
        <v>122844.572054966</v>
      </c>
      <c r="F3" s="32">
        <v>35887.435777278602</v>
      </c>
      <c r="G3" s="32">
        <v>122844.572054966</v>
      </c>
      <c r="H3" s="32">
        <v>0.22608821161769799</v>
      </c>
    </row>
    <row r="4" spans="1:8" ht="14.25" x14ac:dyDescent="0.2">
      <c r="A4" s="32">
        <v>3</v>
      </c>
      <c r="B4" s="33">
        <v>14</v>
      </c>
      <c r="C4" s="32">
        <v>134293</v>
      </c>
      <c r="D4" s="32">
        <v>168677.89826666701</v>
      </c>
      <c r="E4" s="32">
        <v>125409.998887179</v>
      </c>
      <c r="F4" s="32">
        <v>43267.8993794872</v>
      </c>
      <c r="G4" s="32">
        <v>125409.998887179</v>
      </c>
      <c r="H4" s="32">
        <v>0.25651196644082003</v>
      </c>
    </row>
    <row r="5" spans="1:8" ht="14.25" x14ac:dyDescent="0.2">
      <c r="A5" s="32">
        <v>4</v>
      </c>
      <c r="B5" s="33">
        <v>15</v>
      </c>
      <c r="C5" s="32">
        <v>4482</v>
      </c>
      <c r="D5" s="32">
        <v>74835.152509401698</v>
      </c>
      <c r="E5" s="32">
        <v>56115.449447008497</v>
      </c>
      <c r="F5" s="32">
        <v>18719.703062393201</v>
      </c>
      <c r="G5" s="32">
        <v>56115.449447008497</v>
      </c>
      <c r="H5" s="32">
        <v>0.25014585304735498</v>
      </c>
    </row>
    <row r="6" spans="1:8" ht="14.25" x14ac:dyDescent="0.2">
      <c r="A6" s="32">
        <v>5</v>
      </c>
      <c r="B6" s="33">
        <v>16</v>
      </c>
      <c r="C6" s="32">
        <v>4507</v>
      </c>
      <c r="D6" s="32">
        <v>347849.88376666699</v>
      </c>
      <c r="E6" s="32">
        <v>331070.44981025602</v>
      </c>
      <c r="F6" s="32">
        <v>16779.433956410299</v>
      </c>
      <c r="G6" s="32">
        <v>331070.44981025602</v>
      </c>
      <c r="H6" s="32">
        <v>4.8237572411166003E-2</v>
      </c>
    </row>
    <row r="7" spans="1:8" ht="14.25" x14ac:dyDescent="0.2">
      <c r="A7" s="32">
        <v>6</v>
      </c>
      <c r="B7" s="33">
        <v>17</v>
      </c>
      <c r="C7" s="32">
        <v>24866</v>
      </c>
      <c r="D7" s="32">
        <v>336989.61628290598</v>
      </c>
      <c r="E7" s="32">
        <v>251293.95171794901</v>
      </c>
      <c r="F7" s="32">
        <v>85695.664564957304</v>
      </c>
      <c r="G7" s="32">
        <v>251293.95171794901</v>
      </c>
      <c r="H7" s="32">
        <v>0.25429764130481403</v>
      </c>
    </row>
    <row r="8" spans="1:8" ht="14.25" x14ac:dyDescent="0.2">
      <c r="A8" s="32">
        <v>7</v>
      </c>
      <c r="B8" s="33">
        <v>18</v>
      </c>
      <c r="C8" s="32">
        <v>91473</v>
      </c>
      <c r="D8" s="32">
        <v>194353.86209829099</v>
      </c>
      <c r="E8" s="32">
        <v>156309.706160684</v>
      </c>
      <c r="F8" s="32">
        <v>38044.155937606803</v>
      </c>
      <c r="G8" s="32">
        <v>156309.706160684</v>
      </c>
      <c r="H8" s="32">
        <v>0.19574684818131799</v>
      </c>
    </row>
    <row r="9" spans="1:8" ht="14.25" x14ac:dyDescent="0.2">
      <c r="A9" s="32">
        <v>8</v>
      </c>
      <c r="B9" s="33">
        <v>19</v>
      </c>
      <c r="C9" s="32">
        <v>36320</v>
      </c>
      <c r="D9" s="32">
        <v>171551.45648632501</v>
      </c>
      <c r="E9" s="32">
        <v>173448.71437863199</v>
      </c>
      <c r="F9" s="32">
        <v>-1897.2578923076901</v>
      </c>
      <c r="G9" s="32">
        <v>173448.71437863199</v>
      </c>
      <c r="H9" s="32">
        <v>-1.1059409993752699E-2</v>
      </c>
    </row>
    <row r="10" spans="1:8" ht="14.25" x14ac:dyDescent="0.2">
      <c r="A10" s="32">
        <v>9</v>
      </c>
      <c r="B10" s="33">
        <v>21</v>
      </c>
      <c r="C10" s="32">
        <v>272445</v>
      </c>
      <c r="D10" s="32">
        <v>1119995.5274</v>
      </c>
      <c r="E10" s="32">
        <v>1065248.9868999999</v>
      </c>
      <c r="F10" s="32">
        <v>54746.540500000003</v>
      </c>
      <c r="G10" s="32">
        <v>1065248.9868999999</v>
      </c>
      <c r="H10" s="32">
        <v>4.88810349333186E-2</v>
      </c>
    </row>
    <row r="11" spans="1:8" ht="14.25" x14ac:dyDescent="0.2">
      <c r="A11" s="32">
        <v>10</v>
      </c>
      <c r="B11" s="33">
        <v>22</v>
      </c>
      <c r="C11" s="32">
        <v>41905.682999999997</v>
      </c>
      <c r="D11" s="32">
        <v>521983.05160000001</v>
      </c>
      <c r="E11" s="32">
        <v>520906.68149743602</v>
      </c>
      <c r="F11" s="32">
        <v>1076.3701025641001</v>
      </c>
      <c r="G11" s="32">
        <v>520906.68149743602</v>
      </c>
      <c r="H11" s="32">
        <v>2.0620786427160399E-3</v>
      </c>
    </row>
    <row r="12" spans="1:8" ht="14.25" x14ac:dyDescent="0.2">
      <c r="A12" s="32">
        <v>11</v>
      </c>
      <c r="B12" s="33">
        <v>23</v>
      </c>
      <c r="C12" s="32">
        <v>260821.826</v>
      </c>
      <c r="D12" s="32">
        <v>1973095.51152821</v>
      </c>
      <c r="E12" s="32">
        <v>1667618.44508974</v>
      </c>
      <c r="F12" s="32">
        <v>305477.066438462</v>
      </c>
      <c r="G12" s="32">
        <v>1667618.44508974</v>
      </c>
      <c r="H12" s="32">
        <v>0.154821226166524</v>
      </c>
    </row>
    <row r="13" spans="1:8" ht="14.25" x14ac:dyDescent="0.2">
      <c r="A13" s="32">
        <v>12</v>
      </c>
      <c r="B13" s="33">
        <v>24</v>
      </c>
      <c r="C13" s="32">
        <v>22489.3</v>
      </c>
      <c r="D13" s="32">
        <v>569118.394941026</v>
      </c>
      <c r="E13" s="32">
        <v>510620.269696581</v>
      </c>
      <c r="F13" s="32">
        <v>58498.125244444404</v>
      </c>
      <c r="G13" s="32">
        <v>510620.269696581</v>
      </c>
      <c r="H13" s="32">
        <v>0.10278726845669101</v>
      </c>
    </row>
    <row r="14" spans="1:8" ht="14.25" x14ac:dyDescent="0.2">
      <c r="A14" s="32">
        <v>13</v>
      </c>
      <c r="B14" s="33">
        <v>25</v>
      </c>
      <c r="C14" s="32">
        <v>95816</v>
      </c>
      <c r="D14" s="32">
        <v>1051207.4955</v>
      </c>
      <c r="E14" s="32">
        <v>969828.69380000001</v>
      </c>
      <c r="F14" s="32">
        <v>81378.801699999996</v>
      </c>
      <c r="G14" s="32">
        <v>969828.69380000001</v>
      </c>
      <c r="H14" s="32">
        <v>7.7414594215096097E-2</v>
      </c>
    </row>
    <row r="15" spans="1:8" ht="14.25" x14ac:dyDescent="0.2">
      <c r="A15" s="32">
        <v>14</v>
      </c>
      <c r="B15" s="33">
        <v>26</v>
      </c>
      <c r="C15" s="32">
        <v>85667</v>
      </c>
      <c r="D15" s="32">
        <v>441580.89874166902</v>
      </c>
      <c r="E15" s="32">
        <v>397025.59525625099</v>
      </c>
      <c r="F15" s="32">
        <v>44555.303485417098</v>
      </c>
      <c r="G15" s="32">
        <v>397025.59525625099</v>
      </c>
      <c r="H15" s="32">
        <v>0.10089952625302</v>
      </c>
    </row>
    <row r="16" spans="1:8" ht="14.25" x14ac:dyDescent="0.2">
      <c r="A16" s="32">
        <v>15</v>
      </c>
      <c r="B16" s="33">
        <v>27</v>
      </c>
      <c r="C16" s="32">
        <v>212623.902</v>
      </c>
      <c r="D16" s="32">
        <v>1417610.7461000001</v>
      </c>
      <c r="E16" s="32">
        <v>1283714.4853000001</v>
      </c>
      <c r="F16" s="32">
        <v>133896.26079999999</v>
      </c>
      <c r="G16" s="32">
        <v>1283714.4853000001</v>
      </c>
      <c r="H16" s="32">
        <v>9.4452063916955403E-2</v>
      </c>
    </row>
    <row r="17" spans="1:8" ht="14.25" x14ac:dyDescent="0.2">
      <c r="A17" s="32">
        <v>16</v>
      </c>
      <c r="B17" s="33">
        <v>29</v>
      </c>
      <c r="C17" s="32">
        <v>254223</v>
      </c>
      <c r="D17" s="32">
        <v>3265093.9066256401</v>
      </c>
      <c r="E17" s="32">
        <v>2911525.5868982901</v>
      </c>
      <c r="F17" s="32">
        <v>353568.31972735003</v>
      </c>
      <c r="G17" s="32">
        <v>2911525.5868982901</v>
      </c>
      <c r="H17" s="32">
        <v>0.10828733562911499</v>
      </c>
    </row>
    <row r="18" spans="1:8" ht="14.25" x14ac:dyDescent="0.2">
      <c r="A18" s="32">
        <v>17</v>
      </c>
      <c r="B18" s="33">
        <v>31</v>
      </c>
      <c r="C18" s="32">
        <v>41568.589999999997</v>
      </c>
      <c r="D18" s="32">
        <v>297959.213134513</v>
      </c>
      <c r="E18" s="32">
        <v>240323.70241806199</v>
      </c>
      <c r="F18" s="32">
        <v>57635.510716450903</v>
      </c>
      <c r="G18" s="32">
        <v>240323.70241806199</v>
      </c>
      <c r="H18" s="32">
        <v>0.19343422916891501</v>
      </c>
    </row>
    <row r="19" spans="1:8" ht="14.25" x14ac:dyDescent="0.2">
      <c r="A19" s="32">
        <v>18</v>
      </c>
      <c r="B19" s="33">
        <v>32</v>
      </c>
      <c r="C19" s="32">
        <v>19566.888999999999</v>
      </c>
      <c r="D19" s="32">
        <v>333947.83004081401</v>
      </c>
      <c r="E19" s="32">
        <v>305087.67607014498</v>
      </c>
      <c r="F19" s="32">
        <v>28860.153970668402</v>
      </c>
      <c r="G19" s="32">
        <v>305087.67607014498</v>
      </c>
      <c r="H19" s="32">
        <v>8.6421145384119602E-2</v>
      </c>
    </row>
    <row r="20" spans="1:8" ht="14.25" x14ac:dyDescent="0.2">
      <c r="A20" s="32">
        <v>19</v>
      </c>
      <c r="B20" s="33">
        <v>33</v>
      </c>
      <c r="C20" s="32">
        <v>50173.771999999997</v>
      </c>
      <c r="D20" s="32">
        <v>637955.33573128399</v>
      </c>
      <c r="E20" s="32">
        <v>512476.26916716201</v>
      </c>
      <c r="F20" s="32">
        <v>125479.06656412101</v>
      </c>
      <c r="G20" s="32">
        <v>512476.26916716201</v>
      </c>
      <c r="H20" s="32">
        <v>0.19668942249740001</v>
      </c>
    </row>
    <row r="21" spans="1:8" ht="14.25" x14ac:dyDescent="0.2">
      <c r="A21" s="32">
        <v>20</v>
      </c>
      <c r="B21" s="33">
        <v>34</v>
      </c>
      <c r="C21" s="32">
        <v>49422.930999999997</v>
      </c>
      <c r="D21" s="32">
        <v>268247.91898426</v>
      </c>
      <c r="E21" s="32">
        <v>183977.57530812299</v>
      </c>
      <c r="F21" s="32">
        <v>84270.343676136501</v>
      </c>
      <c r="G21" s="32">
        <v>183977.57530812299</v>
      </c>
      <c r="H21" s="32">
        <v>0.31415096898135197</v>
      </c>
    </row>
    <row r="22" spans="1:8" ht="14.25" x14ac:dyDescent="0.2">
      <c r="A22" s="32">
        <v>21</v>
      </c>
      <c r="B22" s="33">
        <v>35</v>
      </c>
      <c r="C22" s="32">
        <v>44241.457999999999</v>
      </c>
      <c r="D22" s="32">
        <v>1074625.48831858</v>
      </c>
      <c r="E22" s="32">
        <v>1030378.17446018</v>
      </c>
      <c r="F22" s="32">
        <v>44247.313858407098</v>
      </c>
      <c r="G22" s="32">
        <v>1030378.17446018</v>
      </c>
      <c r="H22" s="32">
        <v>4.1174636503028397E-2</v>
      </c>
    </row>
    <row r="23" spans="1:8" ht="14.25" x14ac:dyDescent="0.2">
      <c r="A23" s="32">
        <v>22</v>
      </c>
      <c r="B23" s="33">
        <v>36</v>
      </c>
      <c r="C23" s="32">
        <v>197558.989</v>
      </c>
      <c r="D23" s="32">
        <v>770193.62637522095</v>
      </c>
      <c r="E23" s="32">
        <v>682081.79800893296</v>
      </c>
      <c r="F23" s="32">
        <v>88111.828366288493</v>
      </c>
      <c r="G23" s="32">
        <v>682081.79800893296</v>
      </c>
      <c r="H23" s="32">
        <v>0.114402178035374</v>
      </c>
    </row>
    <row r="24" spans="1:8" ht="14.25" x14ac:dyDescent="0.2">
      <c r="A24" s="32">
        <v>23</v>
      </c>
      <c r="B24" s="33">
        <v>37</v>
      </c>
      <c r="C24" s="32">
        <v>148844.576</v>
      </c>
      <c r="D24" s="32">
        <v>1167650.65540708</v>
      </c>
      <c r="E24" s="32">
        <v>1054566.33676348</v>
      </c>
      <c r="F24" s="32">
        <v>113084.318643602</v>
      </c>
      <c r="G24" s="32">
        <v>1054566.33676348</v>
      </c>
      <c r="H24" s="32">
        <v>9.6847732770018902E-2</v>
      </c>
    </row>
    <row r="25" spans="1:8" ht="14.25" x14ac:dyDescent="0.2">
      <c r="A25" s="32">
        <v>24</v>
      </c>
      <c r="B25" s="33">
        <v>38</v>
      </c>
      <c r="C25" s="32">
        <v>235124.62</v>
      </c>
      <c r="D25" s="32">
        <v>1167825.6725000001</v>
      </c>
      <c r="E25" s="32">
        <v>1151113.8463000001</v>
      </c>
      <c r="F25" s="32">
        <v>16711.8262</v>
      </c>
      <c r="G25" s="32">
        <v>1151113.8463000001</v>
      </c>
      <c r="H25" s="32">
        <v>1.4310206217872001E-2</v>
      </c>
    </row>
    <row r="26" spans="1:8" ht="14.25" x14ac:dyDescent="0.2">
      <c r="A26" s="32">
        <v>25</v>
      </c>
      <c r="B26" s="33">
        <v>39</v>
      </c>
      <c r="C26" s="32">
        <v>95991.744999999995</v>
      </c>
      <c r="D26" s="32">
        <v>139833.06952120899</v>
      </c>
      <c r="E26" s="32">
        <v>105040.44615124</v>
      </c>
      <c r="F26" s="32">
        <v>34792.623369968504</v>
      </c>
      <c r="G26" s="32">
        <v>105040.44615124</v>
      </c>
      <c r="H26" s="32">
        <v>0.24881541604642701</v>
      </c>
    </row>
    <row r="27" spans="1:8" ht="14.25" x14ac:dyDescent="0.2">
      <c r="A27" s="32">
        <v>26</v>
      </c>
      <c r="B27" s="33">
        <v>42</v>
      </c>
      <c r="C27" s="32">
        <v>9783.598</v>
      </c>
      <c r="D27" s="32">
        <v>175661.45199999999</v>
      </c>
      <c r="E27" s="32">
        <v>160494.92050000001</v>
      </c>
      <c r="F27" s="32">
        <v>15166.531499999999</v>
      </c>
      <c r="G27" s="32">
        <v>160494.92050000001</v>
      </c>
      <c r="H27" s="32">
        <v>8.6339554451593595E-2</v>
      </c>
    </row>
    <row r="28" spans="1:8" ht="14.25" x14ac:dyDescent="0.2">
      <c r="A28" s="32">
        <v>27</v>
      </c>
      <c r="B28" s="33">
        <v>75</v>
      </c>
      <c r="C28" s="32">
        <v>667</v>
      </c>
      <c r="D28" s="32">
        <v>436039.34188034199</v>
      </c>
      <c r="E28" s="32">
        <v>405273.22794871801</v>
      </c>
      <c r="F28" s="32">
        <v>30766.113931623899</v>
      </c>
      <c r="G28" s="32">
        <v>405273.22794871801</v>
      </c>
      <c r="H28" s="32">
        <v>7.0558114776869796E-2</v>
      </c>
    </row>
    <row r="29" spans="1:8" ht="14.25" x14ac:dyDescent="0.2">
      <c r="A29" s="32">
        <v>28</v>
      </c>
      <c r="B29" s="33">
        <v>76</v>
      </c>
      <c r="C29" s="32">
        <v>2520</v>
      </c>
      <c r="D29" s="32">
        <v>480291.46154871798</v>
      </c>
      <c r="E29" s="32">
        <v>449839.73687435902</v>
      </c>
      <c r="F29" s="32">
        <v>30451.724674359</v>
      </c>
      <c r="G29" s="32">
        <v>449839.73687435902</v>
      </c>
      <c r="H29" s="32">
        <v>6.3402594283409205E-2</v>
      </c>
    </row>
    <row r="30" spans="1:8" ht="14.25" x14ac:dyDescent="0.2">
      <c r="A30" s="32">
        <v>29</v>
      </c>
      <c r="B30" s="33">
        <v>99</v>
      </c>
      <c r="C30" s="32">
        <v>40</v>
      </c>
      <c r="D30" s="32">
        <v>22268.298918387401</v>
      </c>
      <c r="E30" s="32">
        <v>19437.0222070948</v>
      </c>
      <c r="F30" s="32">
        <v>2831.2767112926399</v>
      </c>
      <c r="G30" s="32">
        <v>19437.0222070948</v>
      </c>
      <c r="H30" s="32">
        <v>0.12714382547446401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2014-09-15T00:37:47Z</dcterms:modified>
</cp:coreProperties>
</file>