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<sst xmlns="http://schemas.openxmlformats.org/spreadsheetml/2006/main" count="116" uniqueCount="73">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</sst>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13467911.7323</v>
      </c>
      <c r="F3" s="25">
        <f>RA!I7</f>
        <v>1483480.7035999999</v>
      </c>
      <c r="G3" s="16">
        <f>E3-F3</f>
        <v>11984431.0287</v>
      </c>
      <c r="H3" s="27">
        <f>RA!J7</f>
        <v>11.0149274296339</v>
      </c>
      <c r="I3" s="20">
        <f>SUM(I4:I40)</f>
        <v>13467916.144625921</v>
      </c>
      <c r="J3" s="21">
        <f>SUM(J4:J40)</f>
        <v>11984430.950173017</v>
      </c>
      <c r="K3" s="22">
        <f>E3-I3</f>
        <v>-4.4123259205371141</v>
      </c>
      <c r="L3" s="22">
        <f>G3-J3</f>
        <v>7.8526983037590981E-2</v>
      </c>
    </row>
    <row r="4" spans="1:13" x14ac:dyDescent="0.15">
      <c r="A4" s="41">
        <f>RA!A8</f>
        <v>41900</v>
      </c>
      <c r="B4" s="12">
        <v>12</v>
      </c>
      <c r="C4" s="38" t="s">
        <v>6</v>
      </c>
      <c r="D4" s="38"/>
      <c r="E4" s="15">
        <f>VLOOKUP(C4,RA!B8:D39,3,0)</f>
        <v>497284.21850000002</v>
      </c>
      <c r="F4" s="25">
        <f>VLOOKUP(C4,RA!B8:I43,8,0)</f>
        <v>133035.24400000001</v>
      </c>
      <c r="G4" s="16">
        <f t="shared" ref="G4:G40" si="0">E4-F4</f>
        <v>364248.97450000001</v>
      </c>
      <c r="H4" s="27">
        <f>RA!J8</f>
        <v>26.752355906504601</v>
      </c>
      <c r="I4" s="20">
        <f>VLOOKUP(B4,RMS!B:D,3,FALSE)</f>
        <v>497284.82735897403</v>
      </c>
      <c r="J4" s="21">
        <f>VLOOKUP(B4,RMS!B:E,4,FALSE)</f>
        <v>364248.976812821</v>
      </c>
      <c r="K4" s="22">
        <f t="shared" ref="K4:K40" si="1">E4-I4</f>
        <v>-0.60885897401021793</v>
      </c>
      <c r="L4" s="22">
        <f t="shared" ref="L4:L40" si="2">G4-J4</f>
        <v>-2.3128209868445992E-3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69127.102199999994</v>
      </c>
      <c r="F5" s="25">
        <f>VLOOKUP(C5,RA!B9:I44,8,0)</f>
        <v>15650.8907</v>
      </c>
      <c r="G5" s="16">
        <f t="shared" si="0"/>
        <v>53476.21149999999</v>
      </c>
      <c r="H5" s="27">
        <f>RA!J9</f>
        <v>22.640744660058999</v>
      </c>
      <c r="I5" s="20">
        <f>VLOOKUP(B5,RMS!B:D,3,FALSE)</f>
        <v>69127.130480697393</v>
      </c>
      <c r="J5" s="21">
        <f>VLOOKUP(B5,RMS!B:E,4,FALSE)</f>
        <v>53476.225965796802</v>
      </c>
      <c r="K5" s="22">
        <f t="shared" si="1"/>
        <v>-2.8280697399168275E-2</v>
      </c>
      <c r="L5" s="22">
        <f t="shared" si="2"/>
        <v>-1.4465796812146436E-2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80017.868600000002</v>
      </c>
      <c r="F6" s="25">
        <f>VLOOKUP(C6,RA!B10:I45,8,0)</f>
        <v>22271.661499999998</v>
      </c>
      <c r="G6" s="16">
        <f t="shared" si="0"/>
        <v>57746.2071</v>
      </c>
      <c r="H6" s="27">
        <f>RA!J10</f>
        <v>27.833360085274801</v>
      </c>
      <c r="I6" s="20">
        <f>VLOOKUP(B6,RMS!B:D,3,FALSE)</f>
        <v>80019.604717094</v>
      </c>
      <c r="J6" s="21">
        <f>VLOOKUP(B6,RMS!B:E,4,FALSE)</f>
        <v>57746.207261538497</v>
      </c>
      <c r="K6" s="22">
        <f t="shared" si="1"/>
        <v>-1.7361170939984731</v>
      </c>
      <c r="L6" s="22">
        <f t="shared" si="2"/>
        <v>-1.6153849719557911E-4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39975.354099999997</v>
      </c>
      <c r="F7" s="25">
        <f>VLOOKUP(C7,RA!B11:I46,8,0)</f>
        <v>10053.385200000001</v>
      </c>
      <c r="G7" s="16">
        <f t="shared" si="0"/>
        <v>29921.968899999996</v>
      </c>
      <c r="H7" s="27">
        <f>RA!J11</f>
        <v>25.148958467887599</v>
      </c>
      <c r="I7" s="20">
        <f>VLOOKUP(B7,RMS!B:D,3,FALSE)</f>
        <v>39975.392400854696</v>
      </c>
      <c r="J7" s="21">
        <f>VLOOKUP(B7,RMS!B:E,4,FALSE)</f>
        <v>29921.969060683801</v>
      </c>
      <c r="K7" s="22">
        <f t="shared" si="1"/>
        <v>-3.8300854699627962E-2</v>
      </c>
      <c r="L7" s="22">
        <f t="shared" si="2"/>
        <v>-1.6068380500655621E-4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211468.736</v>
      </c>
      <c r="F8" s="25">
        <f>VLOOKUP(C8,RA!B12:I47,8,0)</f>
        <v>40024.972199999997</v>
      </c>
      <c r="G8" s="16">
        <f t="shared" si="0"/>
        <v>171443.76380000002</v>
      </c>
      <c r="H8" s="27">
        <f>RA!J12</f>
        <v>18.927134552882599</v>
      </c>
      <c r="I8" s="20">
        <f>VLOOKUP(B8,RMS!B:D,3,FALSE)</f>
        <v>211468.82559401699</v>
      </c>
      <c r="J8" s="21">
        <f>VLOOKUP(B8,RMS!B:E,4,FALSE)</f>
        <v>171443.70403418801</v>
      </c>
      <c r="K8" s="22">
        <f t="shared" si="1"/>
        <v>-8.9594016986666247E-2</v>
      </c>
      <c r="L8" s="22">
        <f t="shared" si="2"/>
        <v>5.9765812009572983E-2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234515.27050000001</v>
      </c>
      <c r="F9" s="25">
        <f>VLOOKUP(C9,RA!B13:I48,8,0)</f>
        <v>71471.626799999998</v>
      </c>
      <c r="G9" s="16">
        <f t="shared" si="0"/>
        <v>163043.64370000002</v>
      </c>
      <c r="H9" s="27">
        <f>RA!J13</f>
        <v>30.4763210718084</v>
      </c>
      <c r="I9" s="20">
        <f>VLOOKUP(B9,RMS!B:D,3,FALSE)</f>
        <v>234515.507369231</v>
      </c>
      <c r="J9" s="21">
        <f>VLOOKUP(B9,RMS!B:E,4,FALSE)</f>
        <v>163043.64358290599</v>
      </c>
      <c r="K9" s="22">
        <f t="shared" si="1"/>
        <v>-0.23686923098284751</v>
      </c>
      <c r="L9" s="22">
        <f t="shared" si="2"/>
        <v>1.1709402315318584E-4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178138.59220000001</v>
      </c>
      <c r="F10" s="25">
        <f>VLOOKUP(C10,RA!B14:I49,8,0)</f>
        <v>36743.779499999997</v>
      </c>
      <c r="G10" s="16">
        <f t="shared" si="0"/>
        <v>141394.81270000001</v>
      </c>
      <c r="H10" s="27">
        <f>RA!J14</f>
        <v>20.626512787721499</v>
      </c>
      <c r="I10" s="20">
        <f>VLOOKUP(B10,RMS!B:D,3,FALSE)</f>
        <v>178138.59506666701</v>
      </c>
      <c r="J10" s="21">
        <f>VLOOKUP(B10,RMS!B:E,4,FALSE)</f>
        <v>141394.811325641</v>
      </c>
      <c r="K10" s="22">
        <f t="shared" si="1"/>
        <v>-2.8666669968515635E-3</v>
      </c>
      <c r="L10" s="22">
        <f t="shared" si="2"/>
        <v>1.3743590097874403E-3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100030.1762</v>
      </c>
      <c r="F11" s="25">
        <f>VLOOKUP(C11,RA!B15:I50,8,0)</f>
        <v>13081.514300000001</v>
      </c>
      <c r="G11" s="16">
        <f t="shared" si="0"/>
        <v>86948.661900000006</v>
      </c>
      <c r="H11" s="27">
        <f>RA!J15</f>
        <v>13.0775679869291</v>
      </c>
      <c r="I11" s="20">
        <f>VLOOKUP(B11,RMS!B:D,3,FALSE)</f>
        <v>100030.23053162399</v>
      </c>
      <c r="J11" s="21">
        <f>VLOOKUP(B11,RMS!B:E,4,FALSE)</f>
        <v>86948.663326495705</v>
      </c>
      <c r="K11" s="22">
        <f t="shared" si="1"/>
        <v>-5.4331623992766254E-2</v>
      </c>
      <c r="L11" s="22">
        <f t="shared" si="2"/>
        <v>-1.4264956989791244E-3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724748.72080000001</v>
      </c>
      <c r="F12" s="25">
        <f>VLOOKUP(C12,RA!B16:I51,8,0)</f>
        <v>28875.388599999998</v>
      </c>
      <c r="G12" s="16">
        <f t="shared" si="0"/>
        <v>695873.33220000006</v>
      </c>
      <c r="H12" s="27">
        <f>RA!J16</f>
        <v>3.9841931101480901</v>
      </c>
      <c r="I12" s="20">
        <f>VLOOKUP(B12,RMS!B:D,3,FALSE)</f>
        <v>724748.47719999996</v>
      </c>
      <c r="J12" s="21">
        <f>VLOOKUP(B12,RMS!B:E,4,FALSE)</f>
        <v>695873.33219999995</v>
      </c>
      <c r="K12" s="22">
        <f t="shared" si="1"/>
        <v>0.24360000004526228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557696.20019999996</v>
      </c>
      <c r="F13" s="25">
        <f>VLOOKUP(C13,RA!B17:I52,8,0)</f>
        <v>49671.502099999998</v>
      </c>
      <c r="G13" s="16">
        <f t="shared" si="0"/>
        <v>508024.69809999998</v>
      </c>
      <c r="H13" s="27">
        <f>RA!J17</f>
        <v>8.9065520048705604</v>
      </c>
      <c r="I13" s="20">
        <f>VLOOKUP(B13,RMS!B:D,3,FALSE)</f>
        <v>557696.24454957305</v>
      </c>
      <c r="J13" s="21">
        <f>VLOOKUP(B13,RMS!B:E,4,FALSE)</f>
        <v>508024.69798547</v>
      </c>
      <c r="K13" s="22">
        <f t="shared" si="1"/>
        <v>-4.4349573086947203E-2</v>
      </c>
      <c r="L13" s="22">
        <f t="shared" si="2"/>
        <v>1.1452997568994761E-4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1132039.0337</v>
      </c>
      <c r="F14" s="25">
        <f>VLOOKUP(C14,RA!B18:I53,8,0)</f>
        <v>175202.61180000001</v>
      </c>
      <c r="G14" s="16">
        <f t="shared" si="0"/>
        <v>956836.42189999996</v>
      </c>
      <c r="H14" s="27">
        <f>RA!J18</f>
        <v>15.476728856898299</v>
      </c>
      <c r="I14" s="20">
        <f>VLOOKUP(B14,RMS!B:D,3,FALSE)</f>
        <v>1132039.38458632</v>
      </c>
      <c r="J14" s="21">
        <f>VLOOKUP(B14,RMS!B:E,4,FALSE)</f>
        <v>956836.41421965801</v>
      </c>
      <c r="K14" s="22">
        <f t="shared" si="1"/>
        <v>-0.3508863199967891</v>
      </c>
      <c r="L14" s="22">
        <f t="shared" si="2"/>
        <v>7.6803419506177306E-3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437349.42200000002</v>
      </c>
      <c r="F15" s="25">
        <f>VLOOKUP(C15,RA!B19:I54,8,0)</f>
        <v>33047.670400000003</v>
      </c>
      <c r="G15" s="16">
        <f t="shared" si="0"/>
        <v>404301.75160000002</v>
      </c>
      <c r="H15" s="27">
        <f>RA!J19</f>
        <v>7.5563539672404101</v>
      </c>
      <c r="I15" s="20">
        <f>VLOOKUP(B15,RMS!B:D,3,FALSE)</f>
        <v>437349.39034786302</v>
      </c>
      <c r="J15" s="21">
        <f>VLOOKUP(B15,RMS!B:E,4,FALSE)</f>
        <v>404301.75272393198</v>
      </c>
      <c r="K15" s="22">
        <f t="shared" si="1"/>
        <v>3.1652136996854097E-2</v>
      </c>
      <c r="L15" s="22">
        <f t="shared" si="2"/>
        <v>-1.1239319574087858E-3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1060153.453</v>
      </c>
      <c r="F16" s="25">
        <f>VLOOKUP(C16,RA!B20:I55,8,0)</f>
        <v>49226.499600000003</v>
      </c>
      <c r="G16" s="16">
        <f t="shared" si="0"/>
        <v>1010926.9534</v>
      </c>
      <c r="H16" s="27">
        <f>RA!J20</f>
        <v>4.6433371943184198</v>
      </c>
      <c r="I16" s="20">
        <f>VLOOKUP(B16,RMS!B:D,3,FALSE)</f>
        <v>1060153.5042999999</v>
      </c>
      <c r="J16" s="21">
        <f>VLOOKUP(B16,RMS!B:E,4,FALSE)</f>
        <v>1010926.9534</v>
      </c>
      <c r="K16" s="22">
        <f t="shared" si="1"/>
        <v>-5.1299999933689833E-2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357422.39240000001</v>
      </c>
      <c r="F17" s="25">
        <f>VLOOKUP(C17,RA!B21:I56,8,0)</f>
        <v>23274.635699999999</v>
      </c>
      <c r="G17" s="16">
        <f t="shared" si="0"/>
        <v>334147.75670000003</v>
      </c>
      <c r="H17" s="27">
        <f>RA!J21</f>
        <v>6.5118012175221498</v>
      </c>
      <c r="I17" s="20">
        <f>VLOOKUP(B17,RMS!B:D,3,FALSE)</f>
        <v>357422.854062522</v>
      </c>
      <c r="J17" s="21">
        <f>VLOOKUP(B17,RMS!B:E,4,FALSE)</f>
        <v>334147.75649689097</v>
      </c>
      <c r="K17" s="22">
        <f t="shared" si="1"/>
        <v>-0.46166252199327573</v>
      </c>
      <c r="L17" s="22">
        <f t="shared" si="2"/>
        <v>2.031090552918613E-4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819145.70600000001</v>
      </c>
      <c r="F18" s="25">
        <f>VLOOKUP(C18,RA!B22:I57,8,0)</f>
        <v>80244.342499999999</v>
      </c>
      <c r="G18" s="16">
        <f t="shared" si="0"/>
        <v>738901.36349999998</v>
      </c>
      <c r="H18" s="27">
        <f>RA!J22</f>
        <v>9.7961012201167499</v>
      </c>
      <c r="I18" s="20">
        <f>VLOOKUP(B18,RMS!B:D,3,FALSE)</f>
        <v>819146.10889999999</v>
      </c>
      <c r="J18" s="21">
        <f>VLOOKUP(B18,RMS!B:E,4,FALSE)</f>
        <v>738901.36450000003</v>
      </c>
      <c r="K18" s="22">
        <f t="shared" si="1"/>
        <v>-0.40289999998640269</v>
      </c>
      <c r="L18" s="22">
        <f t="shared" si="2"/>
        <v>-1.0000000474974513E-3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1861699.1767</v>
      </c>
      <c r="F19" s="25">
        <f>VLOOKUP(C19,RA!B23:I58,8,0)</f>
        <v>218707.4755</v>
      </c>
      <c r="G19" s="16">
        <f t="shared" si="0"/>
        <v>1642991.7012</v>
      </c>
      <c r="H19" s="27">
        <f>RA!J23</f>
        <v>11.747734448036599</v>
      </c>
      <c r="I19" s="20">
        <f>VLOOKUP(B19,RMS!B:D,3,FALSE)</f>
        <v>1861700.2767581199</v>
      </c>
      <c r="J19" s="21">
        <f>VLOOKUP(B19,RMS!B:E,4,FALSE)</f>
        <v>1642991.7300384601</v>
      </c>
      <c r="K19" s="22">
        <f t="shared" si="1"/>
        <v>-1.1000581199768931</v>
      </c>
      <c r="L19" s="22">
        <f t="shared" si="2"/>
        <v>-2.88384601008147E-2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209052.7396</v>
      </c>
      <c r="F20" s="25">
        <f>VLOOKUP(C20,RA!B24:I59,8,0)</f>
        <v>37848.630499999999</v>
      </c>
      <c r="G20" s="16">
        <f t="shared" si="0"/>
        <v>171204.1091</v>
      </c>
      <c r="H20" s="27">
        <f>RA!J24</f>
        <v>18.104823965674498</v>
      </c>
      <c r="I20" s="20">
        <f>VLOOKUP(B20,RMS!B:D,3,FALSE)</f>
        <v>209052.71849489401</v>
      </c>
      <c r="J20" s="21">
        <f>VLOOKUP(B20,RMS!B:E,4,FALSE)</f>
        <v>171204.09625944</v>
      </c>
      <c r="K20" s="22">
        <f t="shared" si="1"/>
        <v>2.1105105988681316E-2</v>
      </c>
      <c r="L20" s="22">
        <f t="shared" si="2"/>
        <v>1.2840559997130185E-2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229789.52050000001</v>
      </c>
      <c r="F21" s="25">
        <f>VLOOKUP(C21,RA!B25:I60,8,0)</f>
        <v>18219.681700000001</v>
      </c>
      <c r="G21" s="16">
        <f t="shared" si="0"/>
        <v>211569.83880000003</v>
      </c>
      <c r="H21" s="27">
        <f>RA!J25</f>
        <v>7.9288566599363302</v>
      </c>
      <c r="I21" s="20">
        <f>VLOOKUP(B21,RMS!B:D,3,FALSE)</f>
        <v>229789.51966084301</v>
      </c>
      <c r="J21" s="21">
        <f>VLOOKUP(B21,RMS!B:E,4,FALSE)</f>
        <v>211569.84657771199</v>
      </c>
      <c r="K21" s="22">
        <f t="shared" si="1"/>
        <v>8.3915700088255107E-4</v>
      </c>
      <c r="L21" s="22">
        <f t="shared" si="2"/>
        <v>-7.7777119586244226E-3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448899.62239999999</v>
      </c>
      <c r="F22" s="25">
        <f>VLOOKUP(C22,RA!B26:I61,8,0)</f>
        <v>92756.809599999993</v>
      </c>
      <c r="G22" s="16">
        <f t="shared" si="0"/>
        <v>356142.81280000001</v>
      </c>
      <c r="H22" s="27">
        <f>RA!J26</f>
        <v>20.663151620418901</v>
      </c>
      <c r="I22" s="20">
        <f>VLOOKUP(B22,RMS!B:D,3,FALSE)</f>
        <v>448899.55020458403</v>
      </c>
      <c r="J22" s="21">
        <f>VLOOKUP(B22,RMS!B:E,4,FALSE)</f>
        <v>356142.86855222401</v>
      </c>
      <c r="K22" s="22">
        <f t="shared" si="1"/>
        <v>7.2195415967144072E-2</v>
      </c>
      <c r="L22" s="22">
        <f t="shared" si="2"/>
        <v>-5.575222399784252E-2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180803.21590000001</v>
      </c>
      <c r="F23" s="25">
        <f>VLOOKUP(C23,RA!B27:I62,8,0)</f>
        <v>65486.300600000002</v>
      </c>
      <c r="G23" s="16">
        <f t="shared" si="0"/>
        <v>115316.91530000001</v>
      </c>
      <c r="H23" s="27">
        <f>RA!J27</f>
        <v>36.219654763342099</v>
      </c>
      <c r="I23" s="20">
        <f>VLOOKUP(B23,RMS!B:D,3,FALSE)</f>
        <v>180803.132370607</v>
      </c>
      <c r="J23" s="21">
        <f>VLOOKUP(B23,RMS!B:E,4,FALSE)</f>
        <v>115316.925778548</v>
      </c>
      <c r="K23" s="22">
        <f t="shared" si="1"/>
        <v>8.3529393014032394E-2</v>
      </c>
      <c r="L23" s="22">
        <f t="shared" si="2"/>
        <v>-1.0478547992534004E-2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849050.09660000005</v>
      </c>
      <c r="F24" s="25">
        <f>VLOOKUP(C24,RA!B28:I63,8,0)</f>
        <v>39983.122000000003</v>
      </c>
      <c r="G24" s="16">
        <f t="shared" si="0"/>
        <v>809066.97460000007</v>
      </c>
      <c r="H24" s="27">
        <f>RA!J28</f>
        <v>4.7091593487959598</v>
      </c>
      <c r="I24" s="20">
        <f>VLOOKUP(B24,RMS!B:D,3,FALSE)</f>
        <v>849050.09270177002</v>
      </c>
      <c r="J24" s="21">
        <f>VLOOKUP(B24,RMS!B:E,4,FALSE)</f>
        <v>809066.962687611</v>
      </c>
      <c r="K24" s="22">
        <f t="shared" si="1"/>
        <v>3.8982300320640206E-3</v>
      </c>
      <c r="L24" s="22">
        <f t="shared" si="2"/>
        <v>1.1912389076314867E-2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727192.87089999998</v>
      </c>
      <c r="F25" s="25">
        <f>VLOOKUP(C25,RA!B29:I64,8,0)</f>
        <v>65080.224199999997</v>
      </c>
      <c r="G25" s="16">
        <f t="shared" si="0"/>
        <v>662112.64669999992</v>
      </c>
      <c r="H25" s="27">
        <f>RA!J29</f>
        <v>8.9495135065686799</v>
      </c>
      <c r="I25" s="20">
        <f>VLOOKUP(B25,RMS!B:D,3,FALSE)</f>
        <v>727192.86977256602</v>
      </c>
      <c r="J25" s="21">
        <f>VLOOKUP(B25,RMS!B:E,4,FALSE)</f>
        <v>662112.59164825396</v>
      </c>
      <c r="K25" s="22">
        <f t="shared" si="1"/>
        <v>1.1274339631199837E-3</v>
      </c>
      <c r="L25" s="22">
        <f t="shared" si="2"/>
        <v>5.5051745963282883E-2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812344.43539999996</v>
      </c>
      <c r="F26" s="25">
        <f>VLOOKUP(C26,RA!B30:I65,8,0)</f>
        <v>72583.539799999999</v>
      </c>
      <c r="G26" s="16">
        <f t="shared" si="0"/>
        <v>739760.89559999993</v>
      </c>
      <c r="H26" s="27">
        <f>RA!J30</f>
        <v>8.9350694898598899</v>
      </c>
      <c r="I26" s="20">
        <f>VLOOKUP(B26,RMS!B:D,3,FALSE)</f>
        <v>812344.42231415899</v>
      </c>
      <c r="J26" s="21">
        <f>VLOOKUP(B26,RMS!B:E,4,FALSE)</f>
        <v>739760.86697451095</v>
      </c>
      <c r="K26" s="22">
        <f t="shared" si="1"/>
        <v>1.3085840968415141E-2</v>
      </c>
      <c r="L26" s="22">
        <f t="shared" si="2"/>
        <v>2.8625488979741931E-2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848553.68079999997</v>
      </c>
      <c r="F27" s="25">
        <f>VLOOKUP(C27,RA!B31:I66,8,0)</f>
        <v>17088.9486</v>
      </c>
      <c r="G27" s="16">
        <f t="shared" si="0"/>
        <v>831464.73219999997</v>
      </c>
      <c r="H27" s="27">
        <f>RA!J31</f>
        <v>2.0138912819149999</v>
      </c>
      <c r="I27" s="20">
        <f>VLOOKUP(B27,RMS!B:D,3,FALSE)</f>
        <v>848553.52960000001</v>
      </c>
      <c r="J27" s="21">
        <f>VLOOKUP(B27,RMS!B:E,4,FALSE)</f>
        <v>831464.73560000001</v>
      </c>
      <c r="K27" s="22">
        <f t="shared" si="1"/>
        <v>0.15119999996386468</v>
      </c>
      <c r="L27" s="22">
        <f t="shared" si="2"/>
        <v>-3.4000000450760126E-3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101980.27830000001</v>
      </c>
      <c r="F28" s="25">
        <f>VLOOKUP(C28,RA!B32:I67,8,0)</f>
        <v>25777.598000000002</v>
      </c>
      <c r="G28" s="16">
        <f t="shared" si="0"/>
        <v>76202.680300000007</v>
      </c>
      <c r="H28" s="27">
        <f>RA!J32</f>
        <v>25.277042218073699</v>
      </c>
      <c r="I28" s="20">
        <f>VLOOKUP(B28,RMS!B:D,3,FALSE)</f>
        <v>101980.112737592</v>
      </c>
      <c r="J28" s="21">
        <f>VLOOKUP(B28,RMS!B:E,4,FALSE)</f>
        <v>76202.656936985397</v>
      </c>
      <c r="K28" s="22">
        <f t="shared" si="1"/>
        <v>0.16556240800127853</v>
      </c>
      <c r="L28" s="22">
        <f t="shared" si="2"/>
        <v>2.3363014610367827E-2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150888.64139999999</v>
      </c>
      <c r="F31" s="25">
        <f>VLOOKUP(C31,RA!B35:I70,8,0)</f>
        <v>9717.7798999999995</v>
      </c>
      <c r="G31" s="16">
        <f t="shared" si="0"/>
        <v>141170.8615</v>
      </c>
      <c r="H31" s="27">
        <f>RA!J35</f>
        <v>6.4403654309793499</v>
      </c>
      <c r="I31" s="20">
        <f>VLOOKUP(B31,RMS!B:D,3,FALSE)</f>
        <v>150888.6404</v>
      </c>
      <c r="J31" s="21">
        <f>VLOOKUP(B31,RMS!B:E,4,FALSE)</f>
        <v>141170.86079999999</v>
      </c>
      <c r="K31" s="22">
        <f t="shared" si="1"/>
        <v>9.9999998928979039E-4</v>
      </c>
      <c r="L31" s="22">
        <f t="shared" si="2"/>
        <v>7.0000000414438546E-4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237247.00810000001</v>
      </c>
      <c r="F35" s="25">
        <f>VLOOKUP(C35,RA!B8:I74,8,0)</f>
        <v>15700.1088</v>
      </c>
      <c r="G35" s="16">
        <f t="shared" si="0"/>
        <v>221546.89930000002</v>
      </c>
      <c r="H35" s="27">
        <f>RA!J39</f>
        <v>6.6176214088998702</v>
      </c>
      <c r="I35" s="20">
        <f>VLOOKUP(B35,RMS!B:D,3,FALSE)</f>
        <v>237247.008547009</v>
      </c>
      <c r="J35" s="21">
        <f>VLOOKUP(B35,RMS!B:E,4,FALSE)</f>
        <v>221546.897435897</v>
      </c>
      <c r="K35" s="22">
        <f t="shared" si="1"/>
        <v>-4.4700899161398411E-4</v>
      </c>
      <c r="L35" s="22">
        <f t="shared" si="2"/>
        <v>1.8641030183061957E-3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300340.3542</v>
      </c>
      <c r="F36" s="25">
        <f>VLOOKUP(C36,RA!B8:I75,8,0)</f>
        <v>21761.611199999999</v>
      </c>
      <c r="G36" s="16">
        <f t="shared" si="0"/>
        <v>278578.74300000002</v>
      </c>
      <c r="H36" s="27">
        <f>RA!J40</f>
        <v>7.2456501085127902</v>
      </c>
      <c r="I36" s="20">
        <f>VLOOKUP(B36,RMS!B:D,3,FALSE)</f>
        <v>300340.34835213702</v>
      </c>
      <c r="J36" s="21">
        <f>VLOOKUP(B36,RMS!B:E,4,FALSE)</f>
        <v>278578.740611966</v>
      </c>
      <c r="K36" s="22">
        <f t="shared" si="1"/>
        <v>5.847862979862839E-3</v>
      </c>
      <c r="L36" s="22">
        <f t="shared" si="2"/>
        <v>2.3880340158939362E-3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10957.8451</v>
      </c>
      <c r="F40" s="25">
        <f>VLOOKUP(C40,RA!B8:I78,8,0)</f>
        <v>893.14829999999995</v>
      </c>
      <c r="G40" s="16">
        <f t="shared" si="0"/>
        <v>10064.6968</v>
      </c>
      <c r="H40" s="27">
        <f>RA!J43</f>
        <v>0</v>
      </c>
      <c r="I40" s="20">
        <f>VLOOKUP(B40,RMS!B:D,3,FALSE)</f>
        <v>10957.8452461992</v>
      </c>
      <c r="J40" s="21">
        <f>VLOOKUP(B40,RMS!B:E,4,FALSE)</f>
        <v>10064.697375387599</v>
      </c>
      <c r="K40" s="22">
        <f t="shared" si="1"/>
        <v>-1.4619919966207817E-4</v>
      </c>
      <c r="L40" s="22">
        <f t="shared" si="2"/>
        <v>-5.7538759938324802E-4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K14" sqref="K1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13467911.7323</v>
      </c>
      <c r="E7" s="65">
        <v>18558222</v>
      </c>
      <c r="F7" s="66">
        <v>72.571131718868301</v>
      </c>
      <c r="G7" s="65">
        <v>32334155.280400001</v>
      </c>
      <c r="H7" s="66">
        <v>-58.347723589786</v>
      </c>
      <c r="I7" s="65">
        <v>1483480.7035999999</v>
      </c>
      <c r="J7" s="66">
        <v>11.0149274296339</v>
      </c>
      <c r="K7" s="65">
        <v>301504.90179999999</v>
      </c>
      <c r="L7" s="66">
        <v>0.93246568275981401</v>
      </c>
      <c r="M7" s="66">
        <v>3.9202540149216198</v>
      </c>
      <c r="N7" s="65">
        <v>363832132.75660002</v>
      </c>
      <c r="O7" s="65">
        <v>5134156316.3796997</v>
      </c>
      <c r="P7" s="65">
        <v>797509</v>
      </c>
      <c r="Q7" s="65">
        <v>794147</v>
      </c>
      <c r="R7" s="66">
        <v>0.423347314791855</v>
      </c>
      <c r="S7" s="65">
        <v>16.887473034536299</v>
      </c>
      <c r="T7" s="65">
        <v>16.789581676314299</v>
      </c>
      <c r="U7" s="67">
        <v>0.57966847983566305</v>
      </c>
      <c r="V7" s="55"/>
      <c r="W7" s="55"/>
    </row>
    <row r="8" spans="1:23" ht="14.25" thickBot="1" x14ac:dyDescent="0.2">
      <c r="A8" s="52">
        <v>41900</v>
      </c>
      <c r="B8" s="42" t="s">
        <v>6</v>
      </c>
      <c r="C8" s="43"/>
      <c r="D8" s="68">
        <v>497284.21850000002</v>
      </c>
      <c r="E8" s="68">
        <v>635233</v>
      </c>
      <c r="F8" s="69">
        <v>78.283750765467204</v>
      </c>
      <c r="G8" s="68">
        <v>575545.8162</v>
      </c>
      <c r="H8" s="69">
        <v>-13.5978049873973</v>
      </c>
      <c r="I8" s="68">
        <v>133035.24400000001</v>
      </c>
      <c r="J8" s="69">
        <v>26.752355906504601</v>
      </c>
      <c r="K8" s="68">
        <v>131054.13370000001</v>
      </c>
      <c r="L8" s="69">
        <v>22.7704085428464</v>
      </c>
      <c r="M8" s="69">
        <v>1.5116732636111E-2</v>
      </c>
      <c r="N8" s="68">
        <v>15299301.961300001</v>
      </c>
      <c r="O8" s="68">
        <v>196403773.81889999</v>
      </c>
      <c r="P8" s="68">
        <v>19832</v>
      </c>
      <c r="Q8" s="68">
        <v>22033</v>
      </c>
      <c r="R8" s="69">
        <v>-9.9895611128761406</v>
      </c>
      <c r="S8" s="68">
        <v>25.0748395774506</v>
      </c>
      <c r="T8" s="68">
        <v>27.009050909998599</v>
      </c>
      <c r="U8" s="70">
        <v>-7.7137535678890696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69127.102199999994</v>
      </c>
      <c r="E9" s="68">
        <v>91070</v>
      </c>
      <c r="F9" s="69">
        <v>75.905459756231494</v>
      </c>
      <c r="G9" s="68">
        <v>98245.622000000003</v>
      </c>
      <c r="H9" s="69">
        <v>-29.638490965022299</v>
      </c>
      <c r="I9" s="68">
        <v>15650.8907</v>
      </c>
      <c r="J9" s="69">
        <v>22.640744660058999</v>
      </c>
      <c r="K9" s="68">
        <v>21454.086200000002</v>
      </c>
      <c r="L9" s="69">
        <v>21.8371931117704</v>
      </c>
      <c r="M9" s="69">
        <v>-0.27049371601760402</v>
      </c>
      <c r="N9" s="68">
        <v>2402641.5723999999</v>
      </c>
      <c r="O9" s="68">
        <v>34470281.785599999</v>
      </c>
      <c r="P9" s="68">
        <v>4133</v>
      </c>
      <c r="Q9" s="68">
        <v>4517</v>
      </c>
      <c r="R9" s="69">
        <v>-8.5012176223156892</v>
      </c>
      <c r="S9" s="68">
        <v>16.725647761916299</v>
      </c>
      <c r="T9" s="68">
        <v>16.639216714633601</v>
      </c>
      <c r="U9" s="70">
        <v>0.51675754812604102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80017.868600000002</v>
      </c>
      <c r="E10" s="68">
        <v>107696</v>
      </c>
      <c r="F10" s="69">
        <v>74.299759136829607</v>
      </c>
      <c r="G10" s="68">
        <v>181086.43960000001</v>
      </c>
      <c r="H10" s="69">
        <v>-55.812335381516903</v>
      </c>
      <c r="I10" s="68">
        <v>22271.661499999998</v>
      </c>
      <c r="J10" s="69">
        <v>27.833360085274801</v>
      </c>
      <c r="K10" s="68">
        <v>48260.210200000001</v>
      </c>
      <c r="L10" s="69">
        <v>26.6503722236748</v>
      </c>
      <c r="M10" s="69">
        <v>-0.53850881693839003</v>
      </c>
      <c r="N10" s="68">
        <v>2544782.0068999999</v>
      </c>
      <c r="O10" s="68">
        <v>49044225.984099999</v>
      </c>
      <c r="P10" s="68">
        <v>68563</v>
      </c>
      <c r="Q10" s="68">
        <v>71916</v>
      </c>
      <c r="R10" s="69">
        <v>-4.6623838923188101</v>
      </c>
      <c r="S10" s="68">
        <v>1.16707070285723</v>
      </c>
      <c r="T10" s="68">
        <v>1.1575673202069101</v>
      </c>
      <c r="U10" s="70">
        <v>0.81429365222277705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39975.354099999997</v>
      </c>
      <c r="E11" s="68">
        <v>47370</v>
      </c>
      <c r="F11" s="69">
        <v>84.389601224403705</v>
      </c>
      <c r="G11" s="68">
        <v>40789.762999999999</v>
      </c>
      <c r="H11" s="69">
        <v>-1.9966012060428</v>
      </c>
      <c r="I11" s="68">
        <v>10053.385200000001</v>
      </c>
      <c r="J11" s="69">
        <v>25.148958467887599</v>
      </c>
      <c r="K11" s="68">
        <v>10067.707899999999</v>
      </c>
      <c r="L11" s="69">
        <v>24.681947526883199</v>
      </c>
      <c r="M11" s="69">
        <v>-1.4226376194329999E-3</v>
      </c>
      <c r="N11" s="68">
        <v>1127893.952</v>
      </c>
      <c r="O11" s="68">
        <v>19900677.715599999</v>
      </c>
      <c r="P11" s="68">
        <v>2032</v>
      </c>
      <c r="Q11" s="68">
        <v>2179</v>
      </c>
      <c r="R11" s="69">
        <v>-6.7462138595686101</v>
      </c>
      <c r="S11" s="68">
        <v>19.672910482283498</v>
      </c>
      <c r="T11" s="68">
        <v>21.311148095456598</v>
      </c>
      <c r="U11" s="70">
        <v>-8.3273779680362292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211468.736</v>
      </c>
      <c r="E12" s="68">
        <v>188447</v>
      </c>
      <c r="F12" s="69">
        <v>112.216557440554</v>
      </c>
      <c r="G12" s="68">
        <v>136444.81849999999</v>
      </c>
      <c r="H12" s="69">
        <v>54.984805084408599</v>
      </c>
      <c r="I12" s="68">
        <v>40024.972199999997</v>
      </c>
      <c r="J12" s="69">
        <v>18.927134552882599</v>
      </c>
      <c r="K12" s="68">
        <v>13052.9638</v>
      </c>
      <c r="L12" s="69">
        <v>9.5664781876638294</v>
      </c>
      <c r="M12" s="69">
        <v>2.0663512757156401</v>
      </c>
      <c r="N12" s="68">
        <v>4532347.6134000001</v>
      </c>
      <c r="O12" s="68">
        <v>60987164.683399998</v>
      </c>
      <c r="P12" s="68">
        <v>2560</v>
      </c>
      <c r="Q12" s="68">
        <v>1552</v>
      </c>
      <c r="R12" s="69">
        <v>64.948453608247405</v>
      </c>
      <c r="S12" s="68">
        <v>82.604974999999996</v>
      </c>
      <c r="T12" s="68">
        <v>96.938491430412398</v>
      </c>
      <c r="U12" s="70">
        <v>-17.351880356373702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234515.27050000001</v>
      </c>
      <c r="E13" s="68">
        <v>261032</v>
      </c>
      <c r="F13" s="69">
        <v>89.841579001808199</v>
      </c>
      <c r="G13" s="68">
        <v>265163.24619999999</v>
      </c>
      <c r="H13" s="69">
        <v>-11.558153755925799</v>
      </c>
      <c r="I13" s="68">
        <v>71471.626799999998</v>
      </c>
      <c r="J13" s="69">
        <v>30.4763210718084</v>
      </c>
      <c r="K13" s="68">
        <v>65850.091700000004</v>
      </c>
      <c r="L13" s="69">
        <v>24.833793010035901</v>
      </c>
      <c r="M13" s="69">
        <v>8.5368675348405004E-2</v>
      </c>
      <c r="N13" s="68">
        <v>5553580.0345999999</v>
      </c>
      <c r="O13" s="68">
        <v>95692722.284199998</v>
      </c>
      <c r="P13" s="68">
        <v>9239</v>
      </c>
      <c r="Q13" s="68">
        <v>9346</v>
      </c>
      <c r="R13" s="69">
        <v>-1.14487481275412</v>
      </c>
      <c r="S13" s="68">
        <v>25.3831876285312</v>
      </c>
      <c r="T13" s="68">
        <v>27.716508185319899</v>
      </c>
      <c r="U13" s="70">
        <v>-9.1923858852384601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178138.59220000001</v>
      </c>
      <c r="E14" s="68">
        <v>151541</v>
      </c>
      <c r="F14" s="69">
        <v>117.55141658033099</v>
      </c>
      <c r="G14" s="68">
        <v>151120.56159999999</v>
      </c>
      <c r="H14" s="69">
        <v>17.8784609545813</v>
      </c>
      <c r="I14" s="68">
        <v>36743.779499999997</v>
      </c>
      <c r="J14" s="69">
        <v>20.626512787721499</v>
      </c>
      <c r="K14" s="68">
        <v>27787.6996</v>
      </c>
      <c r="L14" s="69">
        <v>18.387768881875299</v>
      </c>
      <c r="M14" s="69">
        <v>0.32230375414019502</v>
      </c>
      <c r="N14" s="68">
        <v>2826534.8827</v>
      </c>
      <c r="O14" s="68">
        <v>45876138.455700003</v>
      </c>
      <c r="P14" s="68">
        <v>2553</v>
      </c>
      <c r="Q14" s="68">
        <v>2093</v>
      </c>
      <c r="R14" s="69">
        <v>21.978021978021999</v>
      </c>
      <c r="S14" s="68">
        <v>69.776181825303595</v>
      </c>
      <c r="T14" s="68">
        <v>65.430193215480202</v>
      </c>
      <c r="U14" s="70">
        <v>6.22847008267708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100030.1762</v>
      </c>
      <c r="E15" s="68">
        <v>70623</v>
      </c>
      <c r="F15" s="69">
        <v>141.639658751398</v>
      </c>
      <c r="G15" s="68">
        <v>68115.941500000001</v>
      </c>
      <c r="H15" s="69">
        <v>46.852813008537801</v>
      </c>
      <c r="I15" s="68">
        <v>13081.514300000001</v>
      </c>
      <c r="J15" s="69">
        <v>13.0775679869291</v>
      </c>
      <c r="K15" s="68">
        <v>11764.346100000001</v>
      </c>
      <c r="L15" s="69">
        <v>17.271061429871001</v>
      </c>
      <c r="M15" s="69">
        <v>0.111962720987952</v>
      </c>
      <c r="N15" s="68">
        <v>2961621.8648999999</v>
      </c>
      <c r="O15" s="68">
        <v>36667200.763099998</v>
      </c>
      <c r="P15" s="68">
        <v>3228</v>
      </c>
      <c r="Q15" s="68">
        <v>3129</v>
      </c>
      <c r="R15" s="69">
        <v>3.1639501438159199</v>
      </c>
      <c r="S15" s="68">
        <v>30.988282589838899</v>
      </c>
      <c r="T15" s="68">
        <v>35.578070949185097</v>
      </c>
      <c r="U15" s="70">
        <v>-14.811367316145301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724748.72080000001</v>
      </c>
      <c r="E16" s="68">
        <v>808895</v>
      </c>
      <c r="F16" s="69">
        <v>89.597379239579894</v>
      </c>
      <c r="G16" s="68">
        <v>2185198.7579999999</v>
      </c>
      <c r="H16" s="69">
        <v>-66.833739121134897</v>
      </c>
      <c r="I16" s="68">
        <v>28875.388599999998</v>
      </c>
      <c r="J16" s="69">
        <v>3.9841931101480901</v>
      </c>
      <c r="K16" s="68">
        <v>105230.8845</v>
      </c>
      <c r="L16" s="69">
        <v>4.8156207354022298</v>
      </c>
      <c r="M16" s="69">
        <v>-0.72559967791585001</v>
      </c>
      <c r="N16" s="68">
        <v>22124219.210999999</v>
      </c>
      <c r="O16" s="68">
        <v>270104287.44199997</v>
      </c>
      <c r="P16" s="68">
        <v>33155</v>
      </c>
      <c r="Q16" s="68">
        <v>36946</v>
      </c>
      <c r="R16" s="69">
        <v>-10.260921344665199</v>
      </c>
      <c r="S16" s="68">
        <v>21.859409464635799</v>
      </c>
      <c r="T16" s="68">
        <v>21.203451875710499</v>
      </c>
      <c r="U16" s="70">
        <v>3.00080196579197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557696.20019999996</v>
      </c>
      <c r="E17" s="68">
        <v>1333557</v>
      </c>
      <c r="F17" s="69">
        <v>41.820199676504302</v>
      </c>
      <c r="G17" s="68">
        <v>7987205.1309000002</v>
      </c>
      <c r="H17" s="69">
        <v>-93.017630184024597</v>
      </c>
      <c r="I17" s="68">
        <v>49671.502099999998</v>
      </c>
      <c r="J17" s="69">
        <v>8.9065520048705604</v>
      </c>
      <c r="K17" s="68">
        <v>-2151792.5833999999</v>
      </c>
      <c r="L17" s="69">
        <v>-26.940494805565798</v>
      </c>
      <c r="M17" s="69">
        <v>-1.0230837779083299</v>
      </c>
      <c r="N17" s="68">
        <v>36568926.778899997</v>
      </c>
      <c r="O17" s="68">
        <v>272707548.83380002</v>
      </c>
      <c r="P17" s="68">
        <v>8835</v>
      </c>
      <c r="Q17" s="68">
        <v>9107</v>
      </c>
      <c r="R17" s="69">
        <v>-2.9867135170747798</v>
      </c>
      <c r="S17" s="68">
        <v>63.123508794567101</v>
      </c>
      <c r="T17" s="68">
        <v>46.927885911935903</v>
      </c>
      <c r="U17" s="70">
        <v>25.657038386980702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1132039.0337</v>
      </c>
      <c r="E18" s="68">
        <v>1423402</v>
      </c>
      <c r="F18" s="69">
        <v>79.530521504114802</v>
      </c>
      <c r="G18" s="68">
        <v>2414107.0079999999</v>
      </c>
      <c r="H18" s="69">
        <v>-53.107338243558097</v>
      </c>
      <c r="I18" s="68">
        <v>175202.61180000001</v>
      </c>
      <c r="J18" s="69">
        <v>15.476728856898299</v>
      </c>
      <c r="K18" s="68">
        <v>333934.19400000002</v>
      </c>
      <c r="L18" s="69">
        <v>13.832617729594901</v>
      </c>
      <c r="M18" s="69">
        <v>-0.475337911037646</v>
      </c>
      <c r="N18" s="68">
        <v>29073760.7172</v>
      </c>
      <c r="O18" s="68">
        <v>610258256.19340003</v>
      </c>
      <c r="P18" s="68">
        <v>60138</v>
      </c>
      <c r="Q18" s="68">
        <v>61603</v>
      </c>
      <c r="R18" s="69">
        <v>-2.3781309351817299</v>
      </c>
      <c r="S18" s="68">
        <v>18.824021977784401</v>
      </c>
      <c r="T18" s="68">
        <v>18.804173377919899</v>
      </c>
      <c r="U18" s="70">
        <v>0.105442927595116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437349.42200000002</v>
      </c>
      <c r="E19" s="68">
        <v>680917</v>
      </c>
      <c r="F19" s="69">
        <v>64.229476132920794</v>
      </c>
      <c r="G19" s="68">
        <v>1446320.1392999999</v>
      </c>
      <c r="H19" s="69">
        <v>-69.761229888448398</v>
      </c>
      <c r="I19" s="68">
        <v>33047.670400000003</v>
      </c>
      <c r="J19" s="69">
        <v>7.5563539672404101</v>
      </c>
      <c r="K19" s="68">
        <v>80083.422000000006</v>
      </c>
      <c r="L19" s="69">
        <v>5.5370467314905403</v>
      </c>
      <c r="M19" s="69">
        <v>-0.58733443733211099</v>
      </c>
      <c r="N19" s="68">
        <v>11824799.625</v>
      </c>
      <c r="O19" s="68">
        <v>193903527.16949999</v>
      </c>
      <c r="P19" s="68">
        <v>9162</v>
      </c>
      <c r="Q19" s="68">
        <v>10681</v>
      </c>
      <c r="R19" s="69">
        <v>-14.2215148394345</v>
      </c>
      <c r="S19" s="68">
        <v>47.735147566033604</v>
      </c>
      <c r="T19" s="68">
        <v>66.505238161220902</v>
      </c>
      <c r="U19" s="70">
        <v>-39.321320980985703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1060153.453</v>
      </c>
      <c r="E20" s="68">
        <v>1240686</v>
      </c>
      <c r="F20" s="69">
        <v>85.448973632329199</v>
      </c>
      <c r="G20" s="68">
        <v>1789666.2524999999</v>
      </c>
      <c r="H20" s="69">
        <v>-40.762505214641997</v>
      </c>
      <c r="I20" s="68">
        <v>49226.499600000003</v>
      </c>
      <c r="J20" s="69">
        <v>4.6433371943184198</v>
      </c>
      <c r="K20" s="68">
        <v>30631.926500000001</v>
      </c>
      <c r="L20" s="69">
        <v>1.7115999397770401</v>
      </c>
      <c r="M20" s="69">
        <v>0.60703244048329796</v>
      </c>
      <c r="N20" s="68">
        <v>21546341.075199999</v>
      </c>
      <c r="O20" s="68">
        <v>292869009.7173</v>
      </c>
      <c r="P20" s="68">
        <v>37729</v>
      </c>
      <c r="Q20" s="68">
        <v>33547</v>
      </c>
      <c r="R20" s="69">
        <v>12.466092348048999</v>
      </c>
      <c r="S20" s="68">
        <v>28.0991665032203</v>
      </c>
      <c r="T20" s="68">
        <v>22.4965112230602</v>
      </c>
      <c r="U20" s="70">
        <v>19.938866441173801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357422.39240000001</v>
      </c>
      <c r="E21" s="68">
        <v>346392</v>
      </c>
      <c r="F21" s="69">
        <v>103.184366959976</v>
      </c>
      <c r="G21" s="68">
        <v>523525.47009999998</v>
      </c>
      <c r="H21" s="69">
        <v>-31.727793046682599</v>
      </c>
      <c r="I21" s="68">
        <v>23274.635699999999</v>
      </c>
      <c r="J21" s="69">
        <v>6.5118012175221498</v>
      </c>
      <c r="K21" s="68">
        <v>72107.327499999999</v>
      </c>
      <c r="L21" s="69">
        <v>13.7734134475304</v>
      </c>
      <c r="M21" s="69">
        <v>-0.67722232251639103</v>
      </c>
      <c r="N21" s="68">
        <v>6922937.6135999998</v>
      </c>
      <c r="O21" s="68">
        <v>115547523.0835</v>
      </c>
      <c r="P21" s="68">
        <v>33892</v>
      </c>
      <c r="Q21" s="68">
        <v>27564</v>
      </c>
      <c r="R21" s="69">
        <v>22.957480772021501</v>
      </c>
      <c r="S21" s="68">
        <v>10.5459221173138</v>
      </c>
      <c r="T21" s="68">
        <v>10.6890509432593</v>
      </c>
      <c r="U21" s="70">
        <v>-1.35719593178602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819145.70600000001</v>
      </c>
      <c r="E22" s="68">
        <v>1028363</v>
      </c>
      <c r="F22" s="69">
        <v>79.655307124040803</v>
      </c>
      <c r="G22" s="68">
        <v>1532591.8271999999</v>
      </c>
      <c r="H22" s="69">
        <v>-46.551606796928098</v>
      </c>
      <c r="I22" s="68">
        <v>80244.342499999999</v>
      </c>
      <c r="J22" s="69">
        <v>9.7961012201167499</v>
      </c>
      <c r="K22" s="68">
        <v>194531.33360000001</v>
      </c>
      <c r="L22" s="69">
        <v>12.692964307098199</v>
      </c>
      <c r="M22" s="69">
        <v>-0.587499139521655</v>
      </c>
      <c r="N22" s="68">
        <v>22057104.390299998</v>
      </c>
      <c r="O22" s="68">
        <v>357530741.72759998</v>
      </c>
      <c r="P22" s="68">
        <v>51081</v>
      </c>
      <c r="Q22" s="68">
        <v>55269</v>
      </c>
      <c r="R22" s="69">
        <v>-7.5774846659067396</v>
      </c>
      <c r="S22" s="68">
        <v>16.0362112331395</v>
      </c>
      <c r="T22" s="68">
        <v>15.8552036657077</v>
      </c>
      <c r="U22" s="70">
        <v>1.1287427235789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1861699.1767</v>
      </c>
      <c r="E23" s="68">
        <v>2501039</v>
      </c>
      <c r="F23" s="69">
        <v>74.437031037900596</v>
      </c>
      <c r="G23" s="68">
        <v>2945337.4509000001</v>
      </c>
      <c r="H23" s="69">
        <v>-36.791650948819999</v>
      </c>
      <c r="I23" s="68">
        <v>218707.4755</v>
      </c>
      <c r="J23" s="69">
        <v>11.747734448036599</v>
      </c>
      <c r="K23" s="68">
        <v>124594.2653</v>
      </c>
      <c r="L23" s="69">
        <v>4.2302203865274599</v>
      </c>
      <c r="M23" s="69">
        <v>0.75535747952277599</v>
      </c>
      <c r="N23" s="68">
        <v>54519371.938500002</v>
      </c>
      <c r="O23" s="68">
        <v>754699536.18780005</v>
      </c>
      <c r="P23" s="68">
        <v>64248</v>
      </c>
      <c r="Q23" s="68">
        <v>68542</v>
      </c>
      <c r="R23" s="69">
        <v>-6.2647719646348197</v>
      </c>
      <c r="S23" s="68">
        <v>28.976764672830299</v>
      </c>
      <c r="T23" s="68">
        <v>30.614628262962899</v>
      </c>
      <c r="U23" s="70">
        <v>-5.6523342361554096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209052.7396</v>
      </c>
      <c r="E24" s="68">
        <v>292503</v>
      </c>
      <c r="F24" s="69">
        <v>71.470289056864402</v>
      </c>
      <c r="G24" s="68">
        <v>760530.25699999998</v>
      </c>
      <c r="H24" s="69">
        <v>-72.512238970658103</v>
      </c>
      <c r="I24" s="68">
        <v>37848.630499999999</v>
      </c>
      <c r="J24" s="69">
        <v>18.104823965674498</v>
      </c>
      <c r="K24" s="68">
        <v>96115.722899999993</v>
      </c>
      <c r="L24" s="69">
        <v>12.6379880373385</v>
      </c>
      <c r="M24" s="69">
        <v>-0.60621811543384896</v>
      </c>
      <c r="N24" s="68">
        <v>5589159.5970000001</v>
      </c>
      <c r="O24" s="68">
        <v>81340444.555700004</v>
      </c>
      <c r="P24" s="68">
        <v>22910</v>
      </c>
      <c r="Q24" s="68">
        <v>22427</v>
      </c>
      <c r="R24" s="69">
        <v>2.1536540776742301</v>
      </c>
      <c r="S24" s="68">
        <v>9.1249558969882205</v>
      </c>
      <c r="T24" s="68">
        <v>8.8459627190440102</v>
      </c>
      <c r="U24" s="70">
        <v>3.0574742617253601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229789.52050000001</v>
      </c>
      <c r="E25" s="68">
        <v>244187</v>
      </c>
      <c r="F25" s="69">
        <v>94.103912370437399</v>
      </c>
      <c r="G25" s="68">
        <v>536612.21189999999</v>
      </c>
      <c r="H25" s="69">
        <v>-57.1777318137474</v>
      </c>
      <c r="I25" s="68">
        <v>18219.681700000001</v>
      </c>
      <c r="J25" s="69">
        <v>7.9288566599363302</v>
      </c>
      <c r="K25" s="68">
        <v>47119.790399999998</v>
      </c>
      <c r="L25" s="69">
        <v>8.7809761602631902</v>
      </c>
      <c r="M25" s="69">
        <v>-0.61333270913700799</v>
      </c>
      <c r="N25" s="68">
        <v>5719031.5807999996</v>
      </c>
      <c r="O25" s="68">
        <v>78922223.500400007</v>
      </c>
      <c r="P25" s="68">
        <v>17478</v>
      </c>
      <c r="Q25" s="68">
        <v>16601</v>
      </c>
      <c r="R25" s="69">
        <v>5.2828142882958904</v>
      </c>
      <c r="S25" s="68">
        <v>13.147357849868399</v>
      </c>
      <c r="T25" s="68">
        <v>12.767839413288399</v>
      </c>
      <c r="U25" s="70">
        <v>2.8866517585801299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448899.62239999999</v>
      </c>
      <c r="E26" s="68">
        <v>451034</v>
      </c>
      <c r="F26" s="69">
        <v>99.526781218267402</v>
      </c>
      <c r="G26" s="68">
        <v>586977.40879999998</v>
      </c>
      <c r="H26" s="69">
        <v>-23.5235265156597</v>
      </c>
      <c r="I26" s="68">
        <v>92756.809599999993</v>
      </c>
      <c r="J26" s="69">
        <v>20.663151620418901</v>
      </c>
      <c r="K26" s="68">
        <v>116243.4614</v>
      </c>
      <c r="L26" s="69">
        <v>19.8037368486881</v>
      </c>
      <c r="M26" s="69">
        <v>-0.20204707875293901</v>
      </c>
      <c r="N26" s="68">
        <v>10036892.4991</v>
      </c>
      <c r="O26" s="68">
        <v>167627717.22049999</v>
      </c>
      <c r="P26" s="68">
        <v>31714</v>
      </c>
      <c r="Q26" s="68">
        <v>35979</v>
      </c>
      <c r="R26" s="69">
        <v>-11.8541371355513</v>
      </c>
      <c r="S26" s="68">
        <v>14.1546201172984</v>
      </c>
      <c r="T26" s="68">
        <v>12.419166408182599</v>
      </c>
      <c r="U26" s="70">
        <v>12.2606872860891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180803.21590000001</v>
      </c>
      <c r="E27" s="68">
        <v>286557</v>
      </c>
      <c r="F27" s="69">
        <v>63.095026783502099</v>
      </c>
      <c r="G27" s="68">
        <v>422397.45059999998</v>
      </c>
      <c r="H27" s="69">
        <v>-57.1959500126775</v>
      </c>
      <c r="I27" s="68">
        <v>65486.300600000002</v>
      </c>
      <c r="J27" s="69">
        <v>36.219654763342099</v>
      </c>
      <c r="K27" s="68">
        <v>100138.8658</v>
      </c>
      <c r="L27" s="69">
        <v>23.707260935821601</v>
      </c>
      <c r="M27" s="69">
        <v>-0.34604511368452101</v>
      </c>
      <c r="N27" s="68">
        <v>6487535.8000999996</v>
      </c>
      <c r="O27" s="68">
        <v>74841483.960899994</v>
      </c>
      <c r="P27" s="68">
        <v>27201</v>
      </c>
      <c r="Q27" s="68">
        <v>26752</v>
      </c>
      <c r="R27" s="69">
        <v>1.6783791866028701</v>
      </c>
      <c r="S27" s="68">
        <v>6.6469326826219604</v>
      </c>
      <c r="T27" s="68">
        <v>6.6507487664473697</v>
      </c>
      <c r="U27" s="70">
        <v>-5.7411200137211002E-2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849050.09660000005</v>
      </c>
      <c r="E28" s="68">
        <v>986364</v>
      </c>
      <c r="F28" s="69">
        <v>86.078779902753993</v>
      </c>
      <c r="G28" s="68">
        <v>1794289.4321000001</v>
      </c>
      <c r="H28" s="69">
        <v>-52.680427058733301</v>
      </c>
      <c r="I28" s="68">
        <v>39983.122000000003</v>
      </c>
      <c r="J28" s="69">
        <v>4.7091593487959598</v>
      </c>
      <c r="K28" s="68">
        <v>79372.970100000006</v>
      </c>
      <c r="L28" s="69">
        <v>4.4236436262740204</v>
      </c>
      <c r="M28" s="69">
        <v>-0.496262745999976</v>
      </c>
      <c r="N28" s="68">
        <v>19791637.424600001</v>
      </c>
      <c r="O28" s="68">
        <v>247888320.92519999</v>
      </c>
      <c r="P28" s="68">
        <v>45873</v>
      </c>
      <c r="Q28" s="68">
        <v>45740</v>
      </c>
      <c r="R28" s="69">
        <v>0.29077393965894999</v>
      </c>
      <c r="S28" s="68">
        <v>18.508710932356699</v>
      </c>
      <c r="T28" s="68">
        <v>18.474177232181901</v>
      </c>
      <c r="U28" s="70">
        <v>0.186580795934604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727192.87089999998</v>
      </c>
      <c r="E29" s="68">
        <v>723652</v>
      </c>
      <c r="F29" s="69">
        <v>100.489305757464</v>
      </c>
      <c r="G29" s="68">
        <v>892804.6888</v>
      </c>
      <c r="H29" s="69">
        <v>-18.549613367577098</v>
      </c>
      <c r="I29" s="68">
        <v>65080.224199999997</v>
      </c>
      <c r="J29" s="69">
        <v>8.9495135065686799</v>
      </c>
      <c r="K29" s="68">
        <v>132707.78400000001</v>
      </c>
      <c r="L29" s="69">
        <v>14.864145054879801</v>
      </c>
      <c r="M29" s="69">
        <v>-0.50959753649416695</v>
      </c>
      <c r="N29" s="68">
        <v>13003974.279100001</v>
      </c>
      <c r="O29" s="68">
        <v>175006125.05109999</v>
      </c>
      <c r="P29" s="68">
        <v>107787</v>
      </c>
      <c r="Q29" s="68">
        <v>100981</v>
      </c>
      <c r="R29" s="69">
        <v>6.73988175993503</v>
      </c>
      <c r="S29" s="68">
        <v>6.7465730644697404</v>
      </c>
      <c r="T29" s="68">
        <v>5.9771668056367</v>
      </c>
      <c r="U29" s="70">
        <v>11.404401189769199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812344.43539999996</v>
      </c>
      <c r="E30" s="68">
        <v>1194780</v>
      </c>
      <c r="F30" s="69">
        <v>67.991131036676194</v>
      </c>
      <c r="G30" s="68">
        <v>2668817.0611999999</v>
      </c>
      <c r="H30" s="69">
        <v>-69.561629112385106</v>
      </c>
      <c r="I30" s="68">
        <v>72583.539799999999</v>
      </c>
      <c r="J30" s="69">
        <v>8.9350694898598899</v>
      </c>
      <c r="K30" s="68">
        <v>445496.83600000001</v>
      </c>
      <c r="L30" s="69">
        <v>16.692670414797501</v>
      </c>
      <c r="M30" s="69">
        <v>-0.83707282760589596</v>
      </c>
      <c r="N30" s="68">
        <v>21907520.331500001</v>
      </c>
      <c r="O30" s="68">
        <v>320944203.09210002</v>
      </c>
      <c r="P30" s="68">
        <v>66042</v>
      </c>
      <c r="Q30" s="68">
        <v>66032</v>
      </c>
      <c r="R30" s="69">
        <v>1.5144172522419E-2</v>
      </c>
      <c r="S30" s="68">
        <v>12.300421480270099</v>
      </c>
      <c r="T30" s="68">
        <v>12.162625545190201</v>
      </c>
      <c r="U30" s="70">
        <v>1.1202537677342701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848553.68079999997</v>
      </c>
      <c r="E31" s="68">
        <v>1118125</v>
      </c>
      <c r="F31" s="69">
        <v>75.8907707814421</v>
      </c>
      <c r="G31" s="68">
        <v>923381.90689999994</v>
      </c>
      <c r="H31" s="69">
        <v>-8.1037137007822899</v>
      </c>
      <c r="I31" s="68">
        <v>17088.9486</v>
      </c>
      <c r="J31" s="69">
        <v>2.0138912819149999</v>
      </c>
      <c r="K31" s="68">
        <v>34571.105000000003</v>
      </c>
      <c r="L31" s="69">
        <v>3.74396603850112</v>
      </c>
      <c r="M31" s="69">
        <v>-0.50568694289638705</v>
      </c>
      <c r="N31" s="68">
        <v>19082615.3609</v>
      </c>
      <c r="O31" s="68">
        <v>269193889.49669999</v>
      </c>
      <c r="P31" s="68">
        <v>29087</v>
      </c>
      <c r="Q31" s="68">
        <v>26847</v>
      </c>
      <c r="R31" s="69">
        <v>8.3435765634894103</v>
      </c>
      <c r="S31" s="68">
        <v>29.172952893045</v>
      </c>
      <c r="T31" s="68">
        <v>27.503006637613101</v>
      </c>
      <c r="U31" s="70">
        <v>5.72429627386121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101980.27830000001</v>
      </c>
      <c r="E32" s="68">
        <v>135418</v>
      </c>
      <c r="F32" s="69">
        <v>75.307771714247707</v>
      </c>
      <c r="G32" s="68">
        <v>135478.72560000001</v>
      </c>
      <c r="H32" s="69">
        <v>-24.72598347205</v>
      </c>
      <c r="I32" s="68">
        <v>25777.598000000002</v>
      </c>
      <c r="J32" s="69">
        <v>25.277042218073699</v>
      </c>
      <c r="K32" s="68">
        <v>31868.250499999998</v>
      </c>
      <c r="L32" s="69">
        <v>23.522697278752698</v>
      </c>
      <c r="M32" s="69">
        <v>-0.19111976354020399</v>
      </c>
      <c r="N32" s="68">
        <v>2025797.8522000001</v>
      </c>
      <c r="O32" s="68">
        <v>40181642.574699998</v>
      </c>
      <c r="P32" s="68">
        <v>25338</v>
      </c>
      <c r="Q32" s="68">
        <v>20787</v>
      </c>
      <c r="R32" s="69">
        <v>21.8934911242604</v>
      </c>
      <c r="S32" s="68">
        <v>4.0247958915462902</v>
      </c>
      <c r="T32" s="68">
        <v>4.4653456920190502</v>
      </c>
      <c r="U32" s="70">
        <v>-10.9458917257914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117.0941</v>
      </c>
      <c r="H33" s="71"/>
      <c r="I33" s="71"/>
      <c r="J33" s="71"/>
      <c r="K33" s="68">
        <v>24.706700000000001</v>
      </c>
      <c r="L33" s="69">
        <v>21.0998675424296</v>
      </c>
      <c r="M33" s="71"/>
      <c r="N33" s="68">
        <v>65.581999999999994</v>
      </c>
      <c r="O33" s="68">
        <v>4930.8406000000004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150888.64139999999</v>
      </c>
      <c r="E35" s="68">
        <v>149852</v>
      </c>
      <c r="F35" s="69">
        <v>100.691776819796</v>
      </c>
      <c r="G35" s="68">
        <v>366127.49690000003</v>
      </c>
      <c r="H35" s="69">
        <v>-58.787951553059102</v>
      </c>
      <c r="I35" s="68">
        <v>9717.7798999999995</v>
      </c>
      <c r="J35" s="69">
        <v>6.4403654309793499</v>
      </c>
      <c r="K35" s="68">
        <v>42676.694799999997</v>
      </c>
      <c r="L35" s="69">
        <v>11.656238649471399</v>
      </c>
      <c r="M35" s="69">
        <v>-0.77229305255382596</v>
      </c>
      <c r="N35" s="68">
        <v>3152595.6055000001</v>
      </c>
      <c r="O35" s="68">
        <v>44392456.282799996</v>
      </c>
      <c r="P35" s="68">
        <v>11593</v>
      </c>
      <c r="Q35" s="68">
        <v>9868</v>
      </c>
      <c r="R35" s="69">
        <v>17.4807458451561</v>
      </c>
      <c r="S35" s="68">
        <v>13.0154956784266</v>
      </c>
      <c r="T35" s="68">
        <v>12.131771473449501</v>
      </c>
      <c r="U35" s="70">
        <v>6.7897852437682298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592705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221092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273372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237247.00810000001</v>
      </c>
      <c r="E39" s="68">
        <v>355472</v>
      </c>
      <c r="F39" s="69">
        <v>66.7414052583607</v>
      </c>
      <c r="G39" s="68">
        <v>416930.77049999998</v>
      </c>
      <c r="H39" s="69">
        <v>-43.0967861126</v>
      </c>
      <c r="I39" s="68">
        <v>15700.1088</v>
      </c>
      <c r="J39" s="69">
        <v>6.6176214088998702</v>
      </c>
      <c r="K39" s="68">
        <v>22206.904600000002</v>
      </c>
      <c r="L39" s="69">
        <v>5.3262810450206404</v>
      </c>
      <c r="M39" s="69">
        <v>-0.29300777921115601</v>
      </c>
      <c r="N39" s="68">
        <v>6244869.6645</v>
      </c>
      <c r="O39" s="68">
        <v>75035274.662499994</v>
      </c>
      <c r="P39" s="68">
        <v>366</v>
      </c>
      <c r="Q39" s="68">
        <v>373</v>
      </c>
      <c r="R39" s="69">
        <v>-1.8766756032171601</v>
      </c>
      <c r="S39" s="68">
        <v>648.21586912568296</v>
      </c>
      <c r="T39" s="68">
        <v>619.24772573726602</v>
      </c>
      <c r="U39" s="70">
        <v>4.4689037661928896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300340.3542</v>
      </c>
      <c r="E40" s="68">
        <v>305141</v>
      </c>
      <c r="F40" s="69">
        <v>98.426745078504695</v>
      </c>
      <c r="G40" s="68">
        <v>448692.5001</v>
      </c>
      <c r="H40" s="69">
        <v>-33.063210520999696</v>
      </c>
      <c r="I40" s="68">
        <v>21761.611199999999</v>
      </c>
      <c r="J40" s="69">
        <v>7.2456501085127902</v>
      </c>
      <c r="K40" s="68">
        <v>29329.383300000001</v>
      </c>
      <c r="L40" s="69">
        <v>6.5366332830308904</v>
      </c>
      <c r="M40" s="69">
        <v>-0.25802697665313701</v>
      </c>
      <c r="N40" s="68">
        <v>8251974.0613000002</v>
      </c>
      <c r="O40" s="68">
        <v>142825916.75119999</v>
      </c>
      <c r="P40" s="68">
        <v>1709</v>
      </c>
      <c r="Q40" s="68">
        <v>1714</v>
      </c>
      <c r="R40" s="69">
        <v>-0.291715285880978</v>
      </c>
      <c r="S40" s="68">
        <v>175.74040620245799</v>
      </c>
      <c r="T40" s="68">
        <v>170.41757403733999</v>
      </c>
      <c r="U40" s="70">
        <v>3.0288038363732799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225417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86288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10957.8451</v>
      </c>
      <c r="E44" s="73">
        <v>0</v>
      </c>
      <c r="F44" s="74"/>
      <c r="G44" s="73">
        <v>40534.030400000003</v>
      </c>
      <c r="H44" s="75">
        <v>-72.966307589289201</v>
      </c>
      <c r="I44" s="73">
        <v>893.14829999999995</v>
      </c>
      <c r="J44" s="75">
        <v>8.1507658837046399</v>
      </c>
      <c r="K44" s="73">
        <v>5020.4170999999997</v>
      </c>
      <c r="L44" s="75">
        <v>12.385684449479299</v>
      </c>
      <c r="M44" s="75">
        <v>-0.82209679351144005</v>
      </c>
      <c r="N44" s="73">
        <v>652297.88009999995</v>
      </c>
      <c r="O44" s="73">
        <v>9288890.6796000004</v>
      </c>
      <c r="P44" s="73">
        <v>31</v>
      </c>
      <c r="Q44" s="73">
        <v>22</v>
      </c>
      <c r="R44" s="75">
        <v>40.909090909090899</v>
      </c>
      <c r="S44" s="73">
        <v>353.47887419354799</v>
      </c>
      <c r="T44" s="73">
        <v>518.50400909090899</v>
      </c>
      <c r="U44" s="76">
        <v>-46.685996517857198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46976</v>
      </c>
      <c r="D2" s="32">
        <v>497284.82735897403</v>
      </c>
      <c r="E2" s="32">
        <v>364248.976812821</v>
      </c>
      <c r="F2" s="32">
        <v>133035.85054615399</v>
      </c>
      <c r="G2" s="32">
        <v>364248.976812821</v>
      </c>
      <c r="H2" s="32">
        <v>0.26752445123389901</v>
      </c>
    </row>
    <row r="3" spans="1:8" ht="14.25" x14ac:dyDescent="0.2">
      <c r="A3" s="32">
        <v>2</v>
      </c>
      <c r="B3" s="33">
        <v>13</v>
      </c>
      <c r="C3" s="32">
        <v>7829.4579999999996</v>
      </c>
      <c r="D3" s="32">
        <v>69127.130480697393</v>
      </c>
      <c r="E3" s="32">
        <v>53476.225965796802</v>
      </c>
      <c r="F3" s="32">
        <v>15650.9045149005</v>
      </c>
      <c r="G3" s="32">
        <v>53476.225965796802</v>
      </c>
      <c r="H3" s="32">
        <v>0.226407553822458</v>
      </c>
    </row>
    <row r="4" spans="1:8" ht="14.25" x14ac:dyDescent="0.2">
      <c r="A4" s="32">
        <v>3</v>
      </c>
      <c r="B4" s="33">
        <v>14</v>
      </c>
      <c r="C4" s="32">
        <v>83109</v>
      </c>
      <c r="D4" s="32">
        <v>80019.604717094</v>
      </c>
      <c r="E4" s="32">
        <v>57746.207261538497</v>
      </c>
      <c r="F4" s="32">
        <v>22273.397455555601</v>
      </c>
      <c r="G4" s="32">
        <v>57746.207261538497</v>
      </c>
      <c r="H4" s="32">
        <v>0.278349256214177</v>
      </c>
    </row>
    <row r="5" spans="1:8" ht="14.25" x14ac:dyDescent="0.2">
      <c r="A5" s="32">
        <v>4</v>
      </c>
      <c r="B5" s="33">
        <v>15</v>
      </c>
      <c r="C5" s="32">
        <v>2567</v>
      </c>
      <c r="D5" s="32">
        <v>39975.392400854696</v>
      </c>
      <c r="E5" s="32">
        <v>29921.969060683801</v>
      </c>
      <c r="F5" s="32">
        <v>10053.423340170901</v>
      </c>
      <c r="G5" s="32">
        <v>29921.969060683801</v>
      </c>
      <c r="H5" s="32">
        <v>0.25149029781521298</v>
      </c>
    </row>
    <row r="6" spans="1:8" ht="14.25" x14ac:dyDescent="0.2">
      <c r="A6" s="32">
        <v>5</v>
      </c>
      <c r="B6" s="33">
        <v>16</v>
      </c>
      <c r="C6" s="32">
        <v>4558</v>
      </c>
      <c r="D6" s="32">
        <v>211468.82559401699</v>
      </c>
      <c r="E6" s="32">
        <v>171443.70403418801</v>
      </c>
      <c r="F6" s="32">
        <v>40025.121559829102</v>
      </c>
      <c r="G6" s="32">
        <v>171443.70403418801</v>
      </c>
      <c r="H6" s="32">
        <v>0.189271971636473</v>
      </c>
    </row>
    <row r="7" spans="1:8" ht="14.25" x14ac:dyDescent="0.2">
      <c r="A7" s="32">
        <v>6</v>
      </c>
      <c r="B7" s="33">
        <v>17</v>
      </c>
      <c r="C7" s="32">
        <v>15776</v>
      </c>
      <c r="D7" s="32">
        <v>234515.507369231</v>
      </c>
      <c r="E7" s="32">
        <v>163043.64358290599</v>
      </c>
      <c r="F7" s="32">
        <v>71471.8637863248</v>
      </c>
      <c r="G7" s="32">
        <v>163043.64358290599</v>
      </c>
      <c r="H7" s="32">
        <v>0.30476391343194398</v>
      </c>
    </row>
    <row r="8" spans="1:8" ht="14.25" x14ac:dyDescent="0.2">
      <c r="A8" s="32">
        <v>7</v>
      </c>
      <c r="B8" s="33">
        <v>18</v>
      </c>
      <c r="C8" s="32">
        <v>69404</v>
      </c>
      <c r="D8" s="32">
        <v>178138.59506666701</v>
      </c>
      <c r="E8" s="32">
        <v>141394.811325641</v>
      </c>
      <c r="F8" s="32">
        <v>36743.783741025603</v>
      </c>
      <c r="G8" s="32">
        <v>141394.811325641</v>
      </c>
      <c r="H8" s="32">
        <v>0.20626514836537599</v>
      </c>
    </row>
    <row r="9" spans="1:8" ht="14.25" x14ac:dyDescent="0.2">
      <c r="A9" s="32">
        <v>8</v>
      </c>
      <c r="B9" s="33">
        <v>19</v>
      </c>
      <c r="C9" s="32">
        <v>19716</v>
      </c>
      <c r="D9" s="32">
        <v>100030.23053162399</v>
      </c>
      <c r="E9" s="32">
        <v>86948.663326495705</v>
      </c>
      <c r="F9" s="32">
        <v>13081.5672051282</v>
      </c>
      <c r="G9" s="32">
        <v>86948.663326495705</v>
      </c>
      <c r="H9" s="32">
        <v>0.130776137729609</v>
      </c>
    </row>
    <row r="10" spans="1:8" ht="14.25" x14ac:dyDescent="0.2">
      <c r="A10" s="32">
        <v>9</v>
      </c>
      <c r="B10" s="33">
        <v>21</v>
      </c>
      <c r="C10" s="32">
        <v>198731</v>
      </c>
      <c r="D10" s="32">
        <v>724748.47719999996</v>
      </c>
      <c r="E10" s="32">
        <v>695873.33219999995</v>
      </c>
      <c r="F10" s="32">
        <v>28875.145</v>
      </c>
      <c r="G10" s="32">
        <v>695873.33219999995</v>
      </c>
      <c r="H10" s="32">
        <v>3.9841608376407399E-2</v>
      </c>
    </row>
    <row r="11" spans="1:8" ht="14.25" x14ac:dyDescent="0.2">
      <c r="A11" s="32">
        <v>10</v>
      </c>
      <c r="B11" s="33">
        <v>22</v>
      </c>
      <c r="C11" s="32">
        <v>29398.596000000001</v>
      </c>
      <c r="D11" s="32">
        <v>557696.24454957305</v>
      </c>
      <c r="E11" s="32">
        <v>508024.69798547</v>
      </c>
      <c r="F11" s="32">
        <v>49671.546564102602</v>
      </c>
      <c r="G11" s="32">
        <v>508024.69798547</v>
      </c>
      <c r="H11" s="32">
        <v>8.9065592694137899E-2</v>
      </c>
    </row>
    <row r="12" spans="1:8" ht="14.25" x14ac:dyDescent="0.2">
      <c r="A12" s="32">
        <v>11</v>
      </c>
      <c r="B12" s="33">
        <v>23</v>
      </c>
      <c r="C12" s="32">
        <v>140091.372</v>
      </c>
      <c r="D12" s="32">
        <v>1132039.38458632</v>
      </c>
      <c r="E12" s="32">
        <v>956836.41421965801</v>
      </c>
      <c r="F12" s="32">
        <v>175202.970366667</v>
      </c>
      <c r="G12" s="32">
        <v>956836.41421965801</v>
      </c>
      <c r="H12" s="32">
        <v>0.15476755734138201</v>
      </c>
    </row>
    <row r="13" spans="1:8" ht="14.25" x14ac:dyDescent="0.2">
      <c r="A13" s="32">
        <v>12</v>
      </c>
      <c r="B13" s="33">
        <v>24</v>
      </c>
      <c r="C13" s="32">
        <v>14759</v>
      </c>
      <c r="D13" s="32">
        <v>437349.39034786302</v>
      </c>
      <c r="E13" s="32">
        <v>404301.75272393198</v>
      </c>
      <c r="F13" s="32">
        <v>33047.637623931601</v>
      </c>
      <c r="G13" s="32">
        <v>404301.75272393198</v>
      </c>
      <c r="H13" s="32">
        <v>7.5563470198611399E-2</v>
      </c>
    </row>
    <row r="14" spans="1:8" ht="14.25" x14ac:dyDescent="0.2">
      <c r="A14" s="32">
        <v>13</v>
      </c>
      <c r="B14" s="33">
        <v>25</v>
      </c>
      <c r="C14" s="32">
        <v>77548</v>
      </c>
      <c r="D14" s="32">
        <v>1060153.5042999999</v>
      </c>
      <c r="E14" s="32">
        <v>1010926.9534</v>
      </c>
      <c r="F14" s="32">
        <v>49226.550900000002</v>
      </c>
      <c r="G14" s="32">
        <v>1010926.9534</v>
      </c>
      <c r="H14" s="32">
        <v>4.6433418085528498E-2</v>
      </c>
    </row>
    <row r="15" spans="1:8" ht="14.25" x14ac:dyDescent="0.2">
      <c r="A15" s="32">
        <v>14</v>
      </c>
      <c r="B15" s="33">
        <v>26</v>
      </c>
      <c r="C15" s="32">
        <v>80576</v>
      </c>
      <c r="D15" s="32">
        <v>357422.854062522</v>
      </c>
      <c r="E15" s="32">
        <v>334147.75649689097</v>
      </c>
      <c r="F15" s="32">
        <v>23275.0975656304</v>
      </c>
      <c r="G15" s="32">
        <v>334147.75649689097</v>
      </c>
      <c r="H15" s="32">
        <v>6.5119220276717599E-2</v>
      </c>
    </row>
    <row r="16" spans="1:8" ht="14.25" x14ac:dyDescent="0.2">
      <c r="A16" s="32">
        <v>15</v>
      </c>
      <c r="B16" s="33">
        <v>27</v>
      </c>
      <c r="C16" s="32">
        <v>117856.209</v>
      </c>
      <c r="D16" s="32">
        <v>819146.10889999999</v>
      </c>
      <c r="E16" s="32">
        <v>738901.36450000003</v>
      </c>
      <c r="F16" s="32">
        <v>80244.744399999996</v>
      </c>
      <c r="G16" s="32">
        <v>738901.36450000003</v>
      </c>
      <c r="H16" s="32">
        <v>9.7961454651548804E-2</v>
      </c>
    </row>
    <row r="17" spans="1:8" ht="14.25" x14ac:dyDescent="0.2">
      <c r="A17" s="32">
        <v>16</v>
      </c>
      <c r="B17" s="33">
        <v>29</v>
      </c>
      <c r="C17" s="32">
        <v>146034</v>
      </c>
      <c r="D17" s="32">
        <v>1861700.2767581199</v>
      </c>
      <c r="E17" s="32">
        <v>1642991.7300384601</v>
      </c>
      <c r="F17" s="32">
        <v>218708.54671965801</v>
      </c>
      <c r="G17" s="32">
        <v>1642991.7300384601</v>
      </c>
      <c r="H17" s="32">
        <v>0.11747785046286099</v>
      </c>
    </row>
    <row r="18" spans="1:8" ht="14.25" x14ac:dyDescent="0.2">
      <c r="A18" s="32">
        <v>17</v>
      </c>
      <c r="B18" s="33">
        <v>31</v>
      </c>
      <c r="C18" s="32">
        <v>26531.598000000002</v>
      </c>
      <c r="D18" s="32">
        <v>209052.71849489401</v>
      </c>
      <c r="E18" s="32">
        <v>171204.09625944</v>
      </c>
      <c r="F18" s="32">
        <v>37848.622235454401</v>
      </c>
      <c r="G18" s="32">
        <v>171204.09625944</v>
      </c>
      <c r="H18" s="32">
        <v>0.18104821840132501</v>
      </c>
    </row>
    <row r="19" spans="1:8" ht="14.25" x14ac:dyDescent="0.2">
      <c r="A19" s="32">
        <v>18</v>
      </c>
      <c r="B19" s="33">
        <v>32</v>
      </c>
      <c r="C19" s="32">
        <v>13896.812</v>
      </c>
      <c r="D19" s="32">
        <v>229789.51966084301</v>
      </c>
      <c r="E19" s="32">
        <v>211569.84657771199</v>
      </c>
      <c r="F19" s="32">
        <v>18219.673083130299</v>
      </c>
      <c r="G19" s="32">
        <v>211569.84657771199</v>
      </c>
      <c r="H19" s="32">
        <v>7.9288529389946197E-2</v>
      </c>
    </row>
    <row r="20" spans="1:8" ht="14.25" x14ac:dyDescent="0.2">
      <c r="A20" s="32">
        <v>19</v>
      </c>
      <c r="B20" s="33">
        <v>33</v>
      </c>
      <c r="C20" s="32">
        <v>33694.661</v>
      </c>
      <c r="D20" s="32">
        <v>448899.55020458403</v>
      </c>
      <c r="E20" s="32">
        <v>356142.86855222401</v>
      </c>
      <c r="F20" s="32">
        <v>92756.681652360101</v>
      </c>
      <c r="G20" s="32">
        <v>356142.86855222401</v>
      </c>
      <c r="H20" s="32">
        <v>0.206631264411129</v>
      </c>
    </row>
    <row r="21" spans="1:8" ht="14.25" x14ac:dyDescent="0.2">
      <c r="A21" s="32">
        <v>20</v>
      </c>
      <c r="B21" s="33">
        <v>34</v>
      </c>
      <c r="C21" s="32">
        <v>37129.063999999998</v>
      </c>
      <c r="D21" s="32">
        <v>180803.132370607</v>
      </c>
      <c r="E21" s="32">
        <v>115316.925778548</v>
      </c>
      <c r="F21" s="32">
        <v>65486.206592059199</v>
      </c>
      <c r="G21" s="32">
        <v>115316.925778548</v>
      </c>
      <c r="H21" s="32">
        <v>0.36219619501849498</v>
      </c>
    </row>
    <row r="22" spans="1:8" ht="14.25" x14ac:dyDescent="0.2">
      <c r="A22" s="32">
        <v>21</v>
      </c>
      <c r="B22" s="33">
        <v>35</v>
      </c>
      <c r="C22" s="32">
        <v>35155.945</v>
      </c>
      <c r="D22" s="32">
        <v>849050.09270177002</v>
      </c>
      <c r="E22" s="32">
        <v>809066.962687611</v>
      </c>
      <c r="F22" s="32">
        <v>39983.130014159302</v>
      </c>
      <c r="G22" s="32">
        <v>809066.962687611</v>
      </c>
      <c r="H22" s="32">
        <v>4.7091603143141501E-2</v>
      </c>
    </row>
    <row r="23" spans="1:8" ht="14.25" x14ac:dyDescent="0.2">
      <c r="A23" s="32">
        <v>22</v>
      </c>
      <c r="B23" s="33">
        <v>36</v>
      </c>
      <c r="C23" s="32">
        <v>158474.516</v>
      </c>
      <c r="D23" s="32">
        <v>727192.86977256602</v>
      </c>
      <c r="E23" s="32">
        <v>662112.59164825396</v>
      </c>
      <c r="F23" s="32">
        <v>65080.278124312303</v>
      </c>
      <c r="G23" s="32">
        <v>662112.59164825396</v>
      </c>
      <c r="H23" s="32">
        <v>8.9495209358511102E-2</v>
      </c>
    </row>
    <row r="24" spans="1:8" ht="14.25" x14ac:dyDescent="0.2">
      <c r="A24" s="32">
        <v>23</v>
      </c>
      <c r="B24" s="33">
        <v>37</v>
      </c>
      <c r="C24" s="32">
        <v>104191.31600000001</v>
      </c>
      <c r="D24" s="32">
        <v>812344.42231415899</v>
      </c>
      <c r="E24" s="32">
        <v>739760.86697451095</v>
      </c>
      <c r="F24" s="32">
        <v>72583.555339647894</v>
      </c>
      <c r="G24" s="32">
        <v>739760.86697451095</v>
      </c>
      <c r="H24" s="32">
        <v>8.9350715467308994E-2</v>
      </c>
    </row>
    <row r="25" spans="1:8" ht="14.25" x14ac:dyDescent="0.2">
      <c r="A25" s="32">
        <v>24</v>
      </c>
      <c r="B25" s="33">
        <v>38</v>
      </c>
      <c r="C25" s="32">
        <v>179803.13699999999</v>
      </c>
      <c r="D25" s="32">
        <v>848553.52960000001</v>
      </c>
      <c r="E25" s="32">
        <v>831464.73560000001</v>
      </c>
      <c r="F25" s="32">
        <v>17088.794000000002</v>
      </c>
      <c r="G25" s="32">
        <v>831464.73560000001</v>
      </c>
      <c r="H25" s="32">
        <v>2.0138734215218598E-2</v>
      </c>
    </row>
    <row r="26" spans="1:8" ht="14.25" x14ac:dyDescent="0.2">
      <c r="A26" s="32">
        <v>25</v>
      </c>
      <c r="B26" s="33">
        <v>39</v>
      </c>
      <c r="C26" s="32">
        <v>100446.35799999999</v>
      </c>
      <c r="D26" s="32">
        <v>101980.112737592</v>
      </c>
      <c r="E26" s="32">
        <v>76202.656936985397</v>
      </c>
      <c r="F26" s="32">
        <v>25777.455800606302</v>
      </c>
      <c r="G26" s="32">
        <v>76202.656936985397</v>
      </c>
      <c r="H26" s="32">
        <v>0.25276943816423397</v>
      </c>
    </row>
    <row r="27" spans="1:8" ht="14.25" x14ac:dyDescent="0.2">
      <c r="A27" s="32">
        <v>26</v>
      </c>
      <c r="B27" s="33">
        <v>42</v>
      </c>
      <c r="C27" s="32">
        <v>8581.1090000000004</v>
      </c>
      <c r="D27" s="32">
        <v>150888.6404</v>
      </c>
      <c r="E27" s="32">
        <v>141170.86079999999</v>
      </c>
      <c r="F27" s="32">
        <v>9717.7795999999998</v>
      </c>
      <c r="G27" s="32">
        <v>141170.86079999999</v>
      </c>
      <c r="H27" s="32">
        <v>6.4403652748401305E-2</v>
      </c>
    </row>
    <row r="28" spans="1:8" ht="14.25" x14ac:dyDescent="0.2">
      <c r="A28" s="32">
        <v>27</v>
      </c>
      <c r="B28" s="33">
        <v>75</v>
      </c>
      <c r="C28" s="32">
        <v>380</v>
      </c>
      <c r="D28" s="32">
        <v>237247.008547009</v>
      </c>
      <c r="E28" s="32">
        <v>221546.897435897</v>
      </c>
      <c r="F28" s="32">
        <v>15700.1111111111</v>
      </c>
      <c r="G28" s="32">
        <v>221546.897435897</v>
      </c>
      <c r="H28" s="32">
        <v>6.6176223705683795E-2</v>
      </c>
    </row>
    <row r="29" spans="1:8" ht="14.25" x14ac:dyDescent="0.2">
      <c r="A29" s="32">
        <v>28</v>
      </c>
      <c r="B29" s="33">
        <v>76</v>
      </c>
      <c r="C29" s="32">
        <v>1833</v>
      </c>
      <c r="D29" s="32">
        <v>300340.34835213702</v>
      </c>
      <c r="E29" s="32">
        <v>278578.740611966</v>
      </c>
      <c r="F29" s="32">
        <v>21761.607740170901</v>
      </c>
      <c r="G29" s="32">
        <v>278578.740611966</v>
      </c>
      <c r="H29" s="32">
        <v>7.2456490976218604E-2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10957.8452461992</v>
      </c>
      <c r="E30" s="32">
        <v>10064.697375387599</v>
      </c>
      <c r="F30" s="32">
        <v>893.14787081158795</v>
      </c>
      <c r="G30" s="32">
        <v>10064.697375387599</v>
      </c>
      <c r="H30" s="32">
        <v>8.1507618582346703E-2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2014-09-19T01:27:17Z</dcterms:modified>
</cp:coreProperties>
</file>