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<sst xmlns="http://schemas.openxmlformats.org/spreadsheetml/2006/main" count="116" uniqueCount="73">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</sst>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" sqref="L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13440598.478499999</v>
      </c>
      <c r="F3" s="25">
        <f>RA!I7</f>
        <v>1553797.2921</v>
      </c>
      <c r="G3" s="16">
        <f>E3-F3</f>
        <v>11886801.1864</v>
      </c>
      <c r="H3" s="27">
        <f>RA!J7</f>
        <v>11.5604769726996</v>
      </c>
      <c r="I3" s="20">
        <f>SUM(I4:I40)</f>
        <v>13440602.402386013</v>
      </c>
      <c r="J3" s="21">
        <f>SUM(J4:J40)</f>
        <v>11886801.178274145</v>
      </c>
      <c r="K3" s="22">
        <f>E3-I3</f>
        <v>-3.9238860141485929</v>
      </c>
      <c r="L3" s="22">
        <f>G3-J3</f>
        <v>8.1258546561002731E-3</v>
      </c>
    </row>
    <row r="4" spans="1:13" x14ac:dyDescent="0.15">
      <c r="A4" s="40">
        <f>RA!A8</f>
        <v>41905</v>
      </c>
      <c r="B4" s="12">
        <v>12</v>
      </c>
      <c r="C4" s="37" t="s">
        <v>6</v>
      </c>
      <c r="D4" s="37"/>
      <c r="E4" s="15">
        <f>VLOOKUP(C4,RA!B8:D39,3,0)</f>
        <v>534275.85109999997</v>
      </c>
      <c r="F4" s="25">
        <f>VLOOKUP(C4,RA!B8:I43,8,0)</f>
        <v>141901.5736</v>
      </c>
      <c r="G4" s="16">
        <f t="shared" ref="G4:G40" si="0">E4-F4</f>
        <v>392374.27749999997</v>
      </c>
      <c r="H4" s="27">
        <f>RA!J8</f>
        <v>26.559608357339101</v>
      </c>
      <c r="I4" s="20">
        <f>VLOOKUP(B4,RMS!B:D,3,FALSE)</f>
        <v>534276.53100341896</v>
      </c>
      <c r="J4" s="21">
        <f>VLOOKUP(B4,RMS!B:E,4,FALSE)</f>
        <v>392374.28147350397</v>
      </c>
      <c r="K4" s="22">
        <f t="shared" ref="K4:K40" si="1">E4-I4</f>
        <v>-0.67990341898985207</v>
      </c>
      <c r="L4" s="22">
        <f t="shared" ref="L4:L40" si="2">G4-J4</f>
        <v>-3.9735040045343339E-3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VLOOKUP(C5,RA!B8:D40,3,0)</f>
        <v>77183.655299999999</v>
      </c>
      <c r="F5" s="25">
        <f>VLOOKUP(C5,RA!B9:I44,8,0)</f>
        <v>17162.934000000001</v>
      </c>
      <c r="G5" s="16">
        <f t="shared" si="0"/>
        <v>60020.721299999997</v>
      </c>
      <c r="H5" s="27">
        <f>RA!J9</f>
        <v>22.236487677722099</v>
      </c>
      <c r="I5" s="20">
        <f>VLOOKUP(B5,RMS!B:D,3,FALSE)</f>
        <v>77183.681950631595</v>
      </c>
      <c r="J5" s="21">
        <f>VLOOKUP(B5,RMS!B:E,4,FALSE)</f>
        <v>60020.737835277199</v>
      </c>
      <c r="K5" s="22">
        <f t="shared" si="1"/>
        <v>-2.6650631596567109E-2</v>
      </c>
      <c r="L5" s="22">
        <f t="shared" si="2"/>
        <v>-1.6535277201910503E-2</v>
      </c>
      <c r="M5" s="35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VLOOKUP(C6,RA!B10:D41,3,0)</f>
        <v>83600.310100000002</v>
      </c>
      <c r="F6" s="25">
        <f>VLOOKUP(C6,RA!B10:I45,8,0)</f>
        <v>22595.236499999999</v>
      </c>
      <c r="G6" s="16">
        <f t="shared" si="0"/>
        <v>61005.073600000003</v>
      </c>
      <c r="H6" s="27">
        <f>RA!J10</f>
        <v>27.027694601817</v>
      </c>
      <c r="I6" s="20">
        <f>VLOOKUP(B6,RMS!B:D,3,FALSE)</f>
        <v>83602.129017948697</v>
      </c>
      <c r="J6" s="21">
        <f>VLOOKUP(B6,RMS!B:E,4,FALSE)</f>
        <v>61005.073411111101</v>
      </c>
      <c r="K6" s="22">
        <f t="shared" si="1"/>
        <v>-1.818917948694434</v>
      </c>
      <c r="L6" s="22">
        <f t="shared" si="2"/>
        <v>1.8888890190282837E-4</v>
      </c>
      <c r="M6" s="35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VLOOKUP(C7,RA!B10:D42,3,0)</f>
        <v>40481.446300000003</v>
      </c>
      <c r="F7" s="25">
        <f>VLOOKUP(C7,RA!B11:I46,8,0)</f>
        <v>10067.376399999999</v>
      </c>
      <c r="G7" s="16">
        <f t="shared" si="0"/>
        <v>30414.069900000002</v>
      </c>
      <c r="H7" s="27">
        <f>RA!J11</f>
        <v>24.869112445718098</v>
      </c>
      <c r="I7" s="20">
        <f>VLOOKUP(B7,RMS!B:D,3,FALSE)</f>
        <v>40481.483132478599</v>
      </c>
      <c r="J7" s="21">
        <f>VLOOKUP(B7,RMS!B:E,4,FALSE)</f>
        <v>30414.070052136802</v>
      </c>
      <c r="K7" s="22">
        <f t="shared" si="1"/>
        <v>-3.6832478595897555E-2</v>
      </c>
      <c r="L7" s="22">
        <f t="shared" si="2"/>
        <v>-1.5213679944281466E-4</v>
      </c>
      <c r="M7" s="35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VLOOKUP(C8,RA!B12:D43,3,0)</f>
        <v>213077.9081</v>
      </c>
      <c r="F8" s="25">
        <f>VLOOKUP(C8,RA!B12:I47,8,0)</f>
        <v>34611.6806</v>
      </c>
      <c r="G8" s="16">
        <f t="shared" si="0"/>
        <v>178466.22750000001</v>
      </c>
      <c r="H8" s="27">
        <f>RA!J12</f>
        <v>16.243673925950301</v>
      </c>
      <c r="I8" s="20">
        <f>VLOOKUP(B8,RMS!B:D,3,FALSE)</f>
        <v>213078.03991623901</v>
      </c>
      <c r="J8" s="21">
        <f>VLOOKUP(B8,RMS!B:E,4,FALSE)</f>
        <v>178466.219347009</v>
      </c>
      <c r="K8" s="22">
        <f t="shared" si="1"/>
        <v>-0.13181623900891282</v>
      </c>
      <c r="L8" s="22">
        <f t="shared" si="2"/>
        <v>8.1529910094104707E-3</v>
      </c>
      <c r="M8" s="35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VLOOKUP(C9,RA!B12:D44,3,0)</f>
        <v>203219.44560000001</v>
      </c>
      <c r="F9" s="25">
        <f>VLOOKUP(C9,RA!B13:I48,8,0)</f>
        <v>62064.800900000002</v>
      </c>
      <c r="G9" s="16">
        <f t="shared" si="0"/>
        <v>141154.6447</v>
      </c>
      <c r="H9" s="27">
        <f>RA!J13</f>
        <v>30.540778573996899</v>
      </c>
      <c r="I9" s="20">
        <f>VLOOKUP(B9,RMS!B:D,3,FALSE)</f>
        <v>203219.63906923099</v>
      </c>
      <c r="J9" s="21">
        <f>VLOOKUP(B9,RMS!B:E,4,FALSE)</f>
        <v>141154.64434700899</v>
      </c>
      <c r="K9" s="22">
        <f t="shared" si="1"/>
        <v>-0.19346923098783009</v>
      </c>
      <c r="L9" s="22">
        <f t="shared" si="2"/>
        <v>3.5299101728014648E-4</v>
      </c>
      <c r="M9" s="35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VLOOKUP(C10,RA!B14:D45,3,0)</f>
        <v>116401.91469999999</v>
      </c>
      <c r="F10" s="25">
        <f>VLOOKUP(C10,RA!B14:I49,8,0)</f>
        <v>24095.0239</v>
      </c>
      <c r="G10" s="16">
        <f t="shared" si="0"/>
        <v>92306.890799999994</v>
      </c>
      <c r="H10" s="27">
        <f>RA!J14</f>
        <v>20.699851855615599</v>
      </c>
      <c r="I10" s="20">
        <f>VLOOKUP(B10,RMS!B:D,3,FALSE)</f>
        <v>116401.918623077</v>
      </c>
      <c r="J10" s="21">
        <f>VLOOKUP(B10,RMS!B:E,4,FALSE)</f>
        <v>92306.8891128205</v>
      </c>
      <c r="K10" s="22">
        <f t="shared" si="1"/>
        <v>-3.9230770053109154E-3</v>
      </c>
      <c r="L10" s="22">
        <f t="shared" si="2"/>
        <v>1.6871794941835105E-3</v>
      </c>
      <c r="M10" s="35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VLOOKUP(C11,RA!B14:D46,3,0)</f>
        <v>74012.604399999997</v>
      </c>
      <c r="F11" s="25">
        <f>VLOOKUP(C11,RA!B15:I50,8,0)</f>
        <v>10007.184999999999</v>
      </c>
      <c r="G11" s="16">
        <f t="shared" si="0"/>
        <v>64005.419399999999</v>
      </c>
      <c r="H11" s="27">
        <f>RA!J15</f>
        <v>13.520919958330801</v>
      </c>
      <c r="I11" s="20">
        <f>VLOOKUP(B11,RMS!B:D,3,FALSE)</f>
        <v>74012.634796581202</v>
      </c>
      <c r="J11" s="21">
        <f>VLOOKUP(B11,RMS!B:E,4,FALSE)</f>
        <v>64005.4190632479</v>
      </c>
      <c r="K11" s="22">
        <f t="shared" si="1"/>
        <v>-3.039658120542299E-2</v>
      </c>
      <c r="L11" s="22">
        <f t="shared" si="2"/>
        <v>3.3675209851935506E-4</v>
      </c>
      <c r="M11" s="35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VLOOKUP(C12,RA!B16:D47,3,0)</f>
        <v>657223.42050000001</v>
      </c>
      <c r="F12" s="25">
        <f>VLOOKUP(C12,RA!B16:I51,8,0)</f>
        <v>30023.427199999998</v>
      </c>
      <c r="G12" s="16">
        <f t="shared" si="0"/>
        <v>627199.99329999997</v>
      </c>
      <c r="H12" s="27">
        <f>RA!J16</f>
        <v>4.5682223523256198</v>
      </c>
      <c r="I12" s="20">
        <f>VLOOKUP(B12,RMS!B:D,3,FALSE)</f>
        <v>657223.10900000005</v>
      </c>
      <c r="J12" s="21">
        <f>VLOOKUP(B12,RMS!B:E,4,FALSE)</f>
        <v>627199.99329999997</v>
      </c>
      <c r="K12" s="22">
        <f t="shared" si="1"/>
        <v>0.31149999995250255</v>
      </c>
      <c r="L12" s="22">
        <f t="shared" si="2"/>
        <v>0</v>
      </c>
      <c r="M12" s="35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VLOOKUP(C13,RA!B16:D48,3,0)</f>
        <v>401861.18489999999</v>
      </c>
      <c r="F13" s="25">
        <f>VLOOKUP(C13,RA!B17:I52,8,0)</f>
        <v>49969.4568</v>
      </c>
      <c r="G13" s="16">
        <f t="shared" si="0"/>
        <v>351891.72810000001</v>
      </c>
      <c r="H13" s="27">
        <f>RA!J17</f>
        <v>12.4345069087562</v>
      </c>
      <c r="I13" s="20">
        <f>VLOOKUP(B13,RMS!B:D,3,FALSE)</f>
        <v>401861.23814358999</v>
      </c>
      <c r="J13" s="21">
        <f>VLOOKUP(B13,RMS!B:E,4,FALSE)</f>
        <v>351891.72808205098</v>
      </c>
      <c r="K13" s="22">
        <f t="shared" si="1"/>
        <v>-5.3243589994963259E-2</v>
      </c>
      <c r="L13" s="22">
        <f t="shared" si="2"/>
        <v>1.7949030734598637E-5</v>
      </c>
      <c r="M13" s="35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VLOOKUP(C14,RA!B18:D49,3,0)</f>
        <v>1148546.3441000001</v>
      </c>
      <c r="F14" s="25">
        <f>VLOOKUP(C14,RA!B18:I53,8,0)</f>
        <v>146359.09570000001</v>
      </c>
      <c r="G14" s="16">
        <f t="shared" si="0"/>
        <v>1002187.2484000002</v>
      </c>
      <c r="H14" s="27">
        <f>RA!J18</f>
        <v>12.742985640225699</v>
      </c>
      <c r="I14" s="20">
        <f>VLOOKUP(B14,RMS!B:D,3,FALSE)</f>
        <v>1148546.6205265</v>
      </c>
      <c r="J14" s="21">
        <f>VLOOKUP(B14,RMS!B:E,4,FALSE)</f>
        <v>1002187.26047436</v>
      </c>
      <c r="K14" s="22">
        <f t="shared" si="1"/>
        <v>-0.27642649994231761</v>
      </c>
      <c r="L14" s="22">
        <f t="shared" si="2"/>
        <v>-1.2074359809048474E-2</v>
      </c>
      <c r="M14" s="35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VLOOKUP(C15,RA!B18:D50,3,0)</f>
        <v>476725.44189999998</v>
      </c>
      <c r="F15" s="25">
        <f>VLOOKUP(C15,RA!B19:I54,8,0)</f>
        <v>30469.4879</v>
      </c>
      <c r="G15" s="16">
        <f t="shared" si="0"/>
        <v>446255.95399999997</v>
      </c>
      <c r="H15" s="27">
        <f>RA!J19</f>
        <v>6.3914121676752096</v>
      </c>
      <c r="I15" s="20">
        <f>VLOOKUP(B15,RMS!B:D,3,FALSE)</f>
        <v>476725.405950427</v>
      </c>
      <c r="J15" s="21">
        <f>VLOOKUP(B15,RMS!B:E,4,FALSE)</f>
        <v>446255.95473333303</v>
      </c>
      <c r="K15" s="22">
        <f t="shared" si="1"/>
        <v>3.5949572979006916E-2</v>
      </c>
      <c r="L15" s="22">
        <f t="shared" si="2"/>
        <v>-7.3333305772393942E-4</v>
      </c>
      <c r="M15" s="35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VLOOKUP(C16,RA!B20:D51,3,0)</f>
        <v>924327.50509999995</v>
      </c>
      <c r="F16" s="25">
        <f>VLOOKUP(C16,RA!B20:I55,8,0)</f>
        <v>55491.928099999997</v>
      </c>
      <c r="G16" s="16">
        <f t="shared" si="0"/>
        <v>868835.57699999993</v>
      </c>
      <c r="H16" s="27">
        <f>RA!J20</f>
        <v>6.0034920300241996</v>
      </c>
      <c r="I16" s="20">
        <f>VLOOKUP(B16,RMS!B:D,3,FALSE)</f>
        <v>924327.44689999998</v>
      </c>
      <c r="J16" s="21">
        <f>VLOOKUP(B16,RMS!B:E,4,FALSE)</f>
        <v>868835.57700000005</v>
      </c>
      <c r="K16" s="22">
        <f t="shared" si="1"/>
        <v>5.8199999970383942E-2</v>
      </c>
      <c r="L16" s="22">
        <f t="shared" si="2"/>
        <v>0</v>
      </c>
      <c r="M16" s="35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VLOOKUP(C17,RA!B20:D52,3,0)</f>
        <v>330128.788</v>
      </c>
      <c r="F17" s="25">
        <f>VLOOKUP(C17,RA!B21:I56,8,0)</f>
        <v>27328.414499999999</v>
      </c>
      <c r="G17" s="16">
        <f t="shared" si="0"/>
        <v>302800.37349999999</v>
      </c>
      <c r="H17" s="27">
        <f>RA!J21</f>
        <v>8.2781070580248794</v>
      </c>
      <c r="I17" s="20">
        <f>VLOOKUP(B17,RMS!B:D,3,FALSE)</f>
        <v>330128.81496096402</v>
      </c>
      <c r="J17" s="21">
        <f>VLOOKUP(B17,RMS!B:E,4,FALSE)</f>
        <v>302800.37344572297</v>
      </c>
      <c r="K17" s="22">
        <f t="shared" si="1"/>
        <v>-2.6960964023601264E-2</v>
      </c>
      <c r="L17" s="22">
        <f t="shared" si="2"/>
        <v>5.427701398730278E-5</v>
      </c>
      <c r="M17" s="35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VLOOKUP(C18,RA!B22:D53,3,0)</f>
        <v>939738.25450000004</v>
      </c>
      <c r="F18" s="25">
        <f>VLOOKUP(C18,RA!B22:I57,8,0)</f>
        <v>85567.908899999995</v>
      </c>
      <c r="G18" s="16">
        <f t="shared" si="0"/>
        <v>854170.3456</v>
      </c>
      <c r="H18" s="27">
        <f>RA!J22</f>
        <v>9.1055044838551904</v>
      </c>
      <c r="I18" s="20">
        <f>VLOOKUP(B18,RMS!B:D,3,FALSE)</f>
        <v>939738.651166667</v>
      </c>
      <c r="J18" s="21">
        <f>VLOOKUP(B18,RMS!B:E,4,FALSE)</f>
        <v>854170.34400000004</v>
      </c>
      <c r="K18" s="22">
        <f t="shared" si="1"/>
        <v>-0.39666666695848107</v>
      </c>
      <c r="L18" s="22">
        <f t="shared" si="2"/>
        <v>1.5999999595806003E-3</v>
      </c>
      <c r="M18" s="35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VLOOKUP(C19,RA!B22:D54,3,0)</f>
        <v>2153899.7231999999</v>
      </c>
      <c r="F19" s="25">
        <f>VLOOKUP(C19,RA!B23:I58,8,0)</f>
        <v>244163.0919</v>
      </c>
      <c r="G19" s="16">
        <f t="shared" si="0"/>
        <v>1909736.6313</v>
      </c>
      <c r="H19" s="27">
        <f>RA!J23</f>
        <v>11.3358616127798</v>
      </c>
      <c r="I19" s="20">
        <f>VLOOKUP(B19,RMS!B:D,3,FALSE)</f>
        <v>2153900.83038462</v>
      </c>
      <c r="J19" s="21">
        <f>VLOOKUP(B19,RMS!B:E,4,FALSE)</f>
        <v>1909736.6597863201</v>
      </c>
      <c r="K19" s="22">
        <f t="shared" si="1"/>
        <v>-1.1071846201084554</v>
      </c>
      <c r="L19" s="22">
        <f t="shared" si="2"/>
        <v>-2.8486320050433278E-2</v>
      </c>
      <c r="M19" s="35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VLOOKUP(C20,RA!B24:D55,3,0)</f>
        <v>208910.03880000001</v>
      </c>
      <c r="F20" s="25">
        <f>VLOOKUP(C20,RA!B24:I59,8,0)</f>
        <v>39703.311800000003</v>
      </c>
      <c r="G20" s="16">
        <f t="shared" si="0"/>
        <v>169206.72700000001</v>
      </c>
      <c r="H20" s="27">
        <f>RA!J24</f>
        <v>19.004980338934299</v>
      </c>
      <c r="I20" s="20">
        <f>VLOOKUP(B20,RMS!B:D,3,FALSE)</f>
        <v>208910.003930512</v>
      </c>
      <c r="J20" s="21">
        <f>VLOOKUP(B20,RMS!B:E,4,FALSE)</f>
        <v>169206.72045367101</v>
      </c>
      <c r="K20" s="22">
        <f t="shared" si="1"/>
        <v>3.4869488008553162E-2</v>
      </c>
      <c r="L20" s="22">
        <f t="shared" si="2"/>
        <v>6.5463290084153414E-3</v>
      </c>
      <c r="M20" s="35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VLOOKUP(C21,RA!B24:D56,3,0)</f>
        <v>226948.5692</v>
      </c>
      <c r="F21" s="25">
        <f>VLOOKUP(C21,RA!B25:I60,8,0)</f>
        <v>20943.757099999999</v>
      </c>
      <c r="G21" s="16">
        <f t="shared" si="0"/>
        <v>206004.81210000001</v>
      </c>
      <c r="H21" s="27">
        <f>RA!J25</f>
        <v>9.2284155717867407</v>
      </c>
      <c r="I21" s="20">
        <f>VLOOKUP(B21,RMS!B:D,3,FALSE)</f>
        <v>226948.574559111</v>
      </c>
      <c r="J21" s="21">
        <f>VLOOKUP(B21,RMS!B:E,4,FALSE)</f>
        <v>206004.813753011</v>
      </c>
      <c r="K21" s="22">
        <f t="shared" si="1"/>
        <v>-5.3591110045090318E-3</v>
      </c>
      <c r="L21" s="22">
        <f t="shared" si="2"/>
        <v>-1.6530109860468656E-3</v>
      </c>
      <c r="M21" s="35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VLOOKUP(C22,RA!B26:D57,3,0)</f>
        <v>430117.82709999999</v>
      </c>
      <c r="F22" s="25">
        <f>VLOOKUP(C22,RA!B26:I61,8,0)</f>
        <v>97868.604699999996</v>
      </c>
      <c r="G22" s="16">
        <f t="shared" si="0"/>
        <v>332249.22239999997</v>
      </c>
      <c r="H22" s="27">
        <f>RA!J26</f>
        <v>22.753905682046099</v>
      </c>
      <c r="I22" s="20">
        <f>VLOOKUP(B22,RMS!B:D,3,FALSE)</f>
        <v>430117.763885425</v>
      </c>
      <c r="J22" s="21">
        <f>VLOOKUP(B22,RMS!B:E,4,FALSE)</f>
        <v>332249.21314383199</v>
      </c>
      <c r="K22" s="22">
        <f t="shared" si="1"/>
        <v>6.3214574998710304E-2</v>
      </c>
      <c r="L22" s="22">
        <f t="shared" si="2"/>
        <v>9.2561679775826633E-3</v>
      </c>
      <c r="M22" s="35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VLOOKUP(C23,RA!B26:D58,3,0)</f>
        <v>193932.17610000001</v>
      </c>
      <c r="F23" s="25">
        <f>VLOOKUP(C23,RA!B27:I62,8,0)</f>
        <v>59148.3537</v>
      </c>
      <c r="G23" s="16">
        <f t="shared" si="0"/>
        <v>134783.8224</v>
      </c>
      <c r="H23" s="27">
        <f>RA!J27</f>
        <v>30.499504976162601</v>
      </c>
      <c r="I23" s="20">
        <f>VLOOKUP(B23,RMS!B:D,3,FALSE)</f>
        <v>193932.081775025</v>
      </c>
      <c r="J23" s="21">
        <f>VLOOKUP(B23,RMS!B:E,4,FALSE)</f>
        <v>134783.83266064501</v>
      </c>
      <c r="K23" s="22">
        <f t="shared" si="1"/>
        <v>9.4324975012568757E-2</v>
      </c>
      <c r="L23" s="22">
        <f t="shared" si="2"/>
        <v>-1.0260645009111613E-2</v>
      </c>
      <c r="M23" s="35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VLOOKUP(C24,RA!B28:D59,3,0)</f>
        <v>857131.68629999994</v>
      </c>
      <c r="F24" s="25">
        <f>VLOOKUP(C24,RA!B28:I63,8,0)</f>
        <v>35620.802199999998</v>
      </c>
      <c r="G24" s="16">
        <f t="shared" si="0"/>
        <v>821510.88409999991</v>
      </c>
      <c r="H24" s="27">
        <f>RA!J28</f>
        <v>4.15581441794144</v>
      </c>
      <c r="I24" s="20">
        <f>VLOOKUP(B24,RMS!B:D,3,FALSE)</f>
        <v>857131.68484601798</v>
      </c>
      <c r="J24" s="21">
        <f>VLOOKUP(B24,RMS!B:E,4,FALSE)</f>
        <v>821510.89538672601</v>
      </c>
      <c r="K24" s="22">
        <f t="shared" si="1"/>
        <v>1.4539819676429033E-3</v>
      </c>
      <c r="L24" s="22">
        <f t="shared" si="2"/>
        <v>-1.1286726105026901E-2</v>
      </c>
      <c r="M24" s="35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VLOOKUP(C25,RA!B28:D60,3,0)</f>
        <v>687309.72259999998</v>
      </c>
      <c r="F25" s="25">
        <f>VLOOKUP(C25,RA!B29:I64,8,0)</f>
        <v>81579.230200000005</v>
      </c>
      <c r="G25" s="16">
        <f t="shared" si="0"/>
        <v>605730.49239999999</v>
      </c>
      <c r="H25" s="27">
        <f>RA!J29</f>
        <v>11.869354894529501</v>
      </c>
      <c r="I25" s="20">
        <f>VLOOKUP(B25,RMS!B:D,3,FALSE)</f>
        <v>687309.71965221199</v>
      </c>
      <c r="J25" s="21">
        <f>VLOOKUP(B25,RMS!B:E,4,FALSE)</f>
        <v>605730.48184238095</v>
      </c>
      <c r="K25" s="22">
        <f t="shared" si="1"/>
        <v>2.9477879870682955E-3</v>
      </c>
      <c r="L25" s="22">
        <f t="shared" si="2"/>
        <v>1.0557619039900601E-2</v>
      </c>
      <c r="M25" s="35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VLOOKUP(C26,RA!B30:D61,3,0)</f>
        <v>857256.29110000003</v>
      </c>
      <c r="F26" s="25">
        <f>VLOOKUP(C26,RA!B30:I65,8,0)</f>
        <v>110015.1544</v>
      </c>
      <c r="G26" s="16">
        <f t="shared" si="0"/>
        <v>747241.13670000003</v>
      </c>
      <c r="H26" s="27">
        <f>RA!J30</f>
        <v>12.833402979035901</v>
      </c>
      <c r="I26" s="20">
        <f>VLOOKUP(B26,RMS!B:D,3,FALSE)</f>
        <v>857256.27768584096</v>
      </c>
      <c r="J26" s="21">
        <f>VLOOKUP(B26,RMS!B:E,4,FALSE)</f>
        <v>747241.09453504696</v>
      </c>
      <c r="K26" s="22">
        <f t="shared" si="1"/>
        <v>1.3414159067906439E-2</v>
      </c>
      <c r="L26" s="22">
        <f t="shared" si="2"/>
        <v>4.2164953076280653E-2</v>
      </c>
      <c r="M26" s="35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VLOOKUP(C27,RA!B30:D62,3,0)</f>
        <v>713239.15930000006</v>
      </c>
      <c r="F27" s="25">
        <f>VLOOKUP(C27,RA!B31:I66,8,0)</f>
        <v>23907.4303</v>
      </c>
      <c r="G27" s="16">
        <f t="shared" si="0"/>
        <v>689331.72900000005</v>
      </c>
      <c r="H27" s="27">
        <f>RA!J31</f>
        <v>3.35195144409396</v>
      </c>
      <c r="I27" s="20">
        <f>VLOOKUP(B27,RMS!B:D,3,FALSE)</f>
        <v>713239.07929999998</v>
      </c>
      <c r="J27" s="21">
        <f>VLOOKUP(B27,RMS!B:E,4,FALSE)</f>
        <v>689331.73400000005</v>
      </c>
      <c r="K27" s="22">
        <f t="shared" si="1"/>
        <v>8.0000000074505806E-2</v>
      </c>
      <c r="L27" s="22">
        <f t="shared" si="2"/>
        <v>-5.0000000046566129E-3</v>
      </c>
      <c r="M27" s="35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VLOOKUP(C28,RA!B32:D63,3,0)</f>
        <v>103982.2732</v>
      </c>
      <c r="F28" s="25">
        <f>VLOOKUP(C28,RA!B32:I67,8,0)</f>
        <v>25629.309300000001</v>
      </c>
      <c r="G28" s="16">
        <f t="shared" si="0"/>
        <v>78352.963900000002</v>
      </c>
      <c r="H28" s="27">
        <f>RA!J32</f>
        <v>24.6477678466448</v>
      </c>
      <c r="I28" s="20">
        <f>VLOOKUP(B28,RMS!B:D,3,FALSE)</f>
        <v>103982.113176356</v>
      </c>
      <c r="J28" s="21">
        <f>VLOOKUP(B28,RMS!B:E,4,FALSE)</f>
        <v>78352.947218301793</v>
      </c>
      <c r="K28" s="22">
        <f t="shared" si="1"/>
        <v>0.16002364399901126</v>
      </c>
      <c r="L28" s="22">
        <f t="shared" si="2"/>
        <v>1.668169820914045E-2</v>
      </c>
      <c r="M28" s="35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VLOOKUP(C29,RA!B32:D64,3,0)</f>
        <v>15.384600000000001</v>
      </c>
      <c r="F29" s="25">
        <f>VLOOKUP(C29,RA!B33:I68,8,0)</f>
        <v>0</v>
      </c>
      <c r="G29" s="16">
        <f t="shared" si="0"/>
        <v>15.384600000000001</v>
      </c>
      <c r="H29" s="27">
        <f>RA!J33</f>
        <v>0</v>
      </c>
      <c r="I29" s="20">
        <f>VLOOKUP(B29,RMS!B:D,3,FALSE)</f>
        <v>15.384600000000001</v>
      </c>
      <c r="J29" s="21">
        <f>VLOOKUP(B29,RMS!B:E,4,FALSE)</f>
        <v>15.384600000000001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0"/>
      <c r="B30" s="12">
        <v>41</v>
      </c>
      <c r="C30" s="37" t="s">
        <v>36</v>
      </c>
      <c r="D30" s="37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0"/>
      <c r="B31" s="12">
        <v>42</v>
      </c>
      <c r="C31" s="37" t="s">
        <v>32</v>
      </c>
      <c r="D31" s="37"/>
      <c r="E31" s="15">
        <f>VLOOKUP(C31,RA!B34:D66,3,0)</f>
        <v>138353.47589999999</v>
      </c>
      <c r="F31" s="25">
        <f>VLOOKUP(C31,RA!B35:I70,8,0)</f>
        <v>12303.183999999999</v>
      </c>
      <c r="G31" s="16">
        <f t="shared" si="0"/>
        <v>126050.2919</v>
      </c>
      <c r="H31" s="27">
        <f>RA!J35</f>
        <v>8.8925731138786706</v>
      </c>
      <c r="I31" s="20">
        <f>VLOOKUP(B31,RMS!B:D,3,FALSE)</f>
        <v>138353.4755</v>
      </c>
      <c r="J31" s="21">
        <f>VLOOKUP(B31,RMS!B:E,4,FALSE)</f>
        <v>126050.2911</v>
      </c>
      <c r="K31" s="22">
        <f t="shared" si="1"/>
        <v>3.9999998989515007E-4</v>
      </c>
      <c r="L31" s="22">
        <f t="shared" si="2"/>
        <v>7.9999999434221536E-4</v>
      </c>
      <c r="M31" s="35"/>
    </row>
    <row r="32" spans="1:13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0"/>
      <c r="B35" s="12">
        <v>75</v>
      </c>
      <c r="C35" s="37" t="s">
        <v>33</v>
      </c>
      <c r="D35" s="37"/>
      <c r="E35" s="15">
        <f>VLOOKUP(C35,RA!B8:D70,3,0)</f>
        <v>353715.38500000001</v>
      </c>
      <c r="F35" s="25">
        <f>VLOOKUP(C35,RA!B8:I74,8,0)</f>
        <v>36969.806299999997</v>
      </c>
      <c r="G35" s="16">
        <f t="shared" si="0"/>
        <v>316745.57870000001</v>
      </c>
      <c r="H35" s="27">
        <f>RA!J39</f>
        <v>10.451851366318101</v>
      </c>
      <c r="I35" s="20">
        <f>VLOOKUP(B35,RMS!B:D,3,FALSE)</f>
        <v>353715.38461538497</v>
      </c>
      <c r="J35" s="21">
        <f>VLOOKUP(B35,RMS!B:E,4,FALSE)</f>
        <v>316745.57692307699</v>
      </c>
      <c r="K35" s="22">
        <f t="shared" si="1"/>
        <v>3.8461503572762012E-4</v>
      </c>
      <c r="L35" s="22">
        <f t="shared" si="2"/>
        <v>1.7769230180419981E-3</v>
      </c>
      <c r="M35" s="35"/>
    </row>
    <row r="36" spans="1:13" x14ac:dyDescent="0.15">
      <c r="A36" s="40"/>
      <c r="B36" s="12">
        <v>76</v>
      </c>
      <c r="C36" s="37" t="s">
        <v>34</v>
      </c>
      <c r="D36" s="37"/>
      <c r="E36" s="15">
        <f>VLOOKUP(C36,RA!B8:D71,3,0)</f>
        <v>283076.0894</v>
      </c>
      <c r="F36" s="25">
        <f>VLOOKUP(C36,RA!B8:I75,8,0)</f>
        <v>16605.526399999999</v>
      </c>
      <c r="G36" s="16">
        <f t="shared" si="0"/>
        <v>266470.56300000002</v>
      </c>
      <c r="H36" s="27">
        <f>RA!J40</f>
        <v>5.8660999716353999</v>
      </c>
      <c r="I36" s="20">
        <f>VLOOKUP(B36,RMS!B:D,3,FALSE)</f>
        <v>283076.08209401701</v>
      </c>
      <c r="J36" s="21">
        <f>VLOOKUP(B36,RMS!B:E,4,FALSE)</f>
        <v>266470.56465213699</v>
      </c>
      <c r="K36" s="22">
        <f t="shared" si="1"/>
        <v>7.3059829883277416E-3</v>
      </c>
      <c r="L36" s="22">
        <f t="shared" si="2"/>
        <v>-1.6521369689144194E-3</v>
      </c>
      <c r="M36" s="35"/>
    </row>
    <row r="37" spans="1:13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0"/>
      <c r="B40" s="12">
        <v>99</v>
      </c>
      <c r="C40" s="37" t="s">
        <v>35</v>
      </c>
      <c r="D40" s="37"/>
      <c r="E40" s="15">
        <f>VLOOKUP(C40,RA!B8:D74,3,0)</f>
        <v>11906.6021</v>
      </c>
      <c r="F40" s="25">
        <f>VLOOKUP(C40,RA!B8:I78,8,0)</f>
        <v>1624.1998000000001</v>
      </c>
      <c r="G40" s="16">
        <f t="shared" si="0"/>
        <v>10282.4023</v>
      </c>
      <c r="H40" s="27">
        <f>RA!J43</f>
        <v>0</v>
      </c>
      <c r="I40" s="20">
        <f>VLOOKUP(B40,RMS!B:D,3,FALSE)</f>
        <v>11906.602223735001</v>
      </c>
      <c r="J40" s="21">
        <f>VLOOKUP(B40,RMS!B:E,4,FALSE)</f>
        <v>10282.4025414114</v>
      </c>
      <c r="K40" s="22">
        <f t="shared" si="1"/>
        <v>-1.2373500067042187E-4</v>
      </c>
      <c r="L40" s="22">
        <f t="shared" si="2"/>
        <v>-2.4141140056599397E-4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47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48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60</v>
      </c>
      <c r="F5" s="60" t="s">
        <v>61</v>
      </c>
      <c r="G5" s="60" t="s">
        <v>49</v>
      </c>
      <c r="H5" s="60" t="s">
        <v>50</v>
      </c>
      <c r="I5" s="60" t="s">
        <v>1</v>
      </c>
      <c r="J5" s="60" t="s">
        <v>2</v>
      </c>
      <c r="K5" s="60" t="s">
        <v>51</v>
      </c>
      <c r="L5" s="60" t="s">
        <v>52</v>
      </c>
      <c r="M5" s="60" t="s">
        <v>53</v>
      </c>
      <c r="N5" s="60" t="s">
        <v>54</v>
      </c>
      <c r="O5" s="60" t="s">
        <v>55</v>
      </c>
      <c r="P5" s="60" t="s">
        <v>62</v>
      </c>
      <c r="Q5" s="60" t="s">
        <v>63</v>
      </c>
      <c r="R5" s="60" t="s">
        <v>56</v>
      </c>
      <c r="S5" s="60" t="s">
        <v>57</v>
      </c>
      <c r="T5" s="60" t="s">
        <v>58</v>
      </c>
      <c r="U5" s="61" t="s">
        <v>59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13440598.478499999</v>
      </c>
      <c r="E7" s="64">
        <v>17354007</v>
      </c>
      <c r="F7" s="65">
        <v>77.449539339819296</v>
      </c>
      <c r="G7" s="64">
        <v>11806046.5054</v>
      </c>
      <c r="H7" s="65">
        <v>13.845040948740699</v>
      </c>
      <c r="I7" s="64">
        <v>1553797.2921</v>
      </c>
      <c r="J7" s="65">
        <v>11.5604769726996</v>
      </c>
      <c r="K7" s="64">
        <v>1202643.8406</v>
      </c>
      <c r="L7" s="65">
        <v>10.186677140818601</v>
      </c>
      <c r="M7" s="65">
        <v>0.29198457568685399</v>
      </c>
      <c r="N7" s="64">
        <v>450816106.079</v>
      </c>
      <c r="O7" s="64">
        <v>5221140289.7020998</v>
      </c>
      <c r="P7" s="64">
        <v>816417</v>
      </c>
      <c r="Q7" s="64">
        <v>826520</v>
      </c>
      <c r="R7" s="65">
        <v>-1.2223539660262399</v>
      </c>
      <c r="S7" s="64">
        <v>16.462908634313099</v>
      </c>
      <c r="T7" s="64">
        <v>16.404512632362199</v>
      </c>
      <c r="U7" s="66">
        <v>0.35471254350034997</v>
      </c>
      <c r="V7" s="54"/>
      <c r="W7" s="54"/>
    </row>
    <row r="8" spans="1:23" ht="14.25" thickBot="1" x14ac:dyDescent="0.2">
      <c r="A8" s="51">
        <v>41905</v>
      </c>
      <c r="B8" s="41" t="s">
        <v>6</v>
      </c>
      <c r="C8" s="42"/>
      <c r="D8" s="67">
        <v>534275.85109999997</v>
      </c>
      <c r="E8" s="67">
        <v>596499</v>
      </c>
      <c r="F8" s="68">
        <v>89.568608011077998</v>
      </c>
      <c r="G8" s="67">
        <v>459420.5637</v>
      </c>
      <c r="H8" s="68">
        <v>16.293412466595701</v>
      </c>
      <c r="I8" s="67">
        <v>141901.5736</v>
      </c>
      <c r="J8" s="68">
        <v>26.559608357339101</v>
      </c>
      <c r="K8" s="67">
        <v>112102.51579999999</v>
      </c>
      <c r="L8" s="68">
        <v>24.400848516045698</v>
      </c>
      <c r="M8" s="68">
        <v>0.26581970607300198</v>
      </c>
      <c r="N8" s="67">
        <v>18547021.519900002</v>
      </c>
      <c r="O8" s="67">
        <v>199651493.3775</v>
      </c>
      <c r="P8" s="67">
        <v>21211</v>
      </c>
      <c r="Q8" s="67">
        <v>22432</v>
      </c>
      <c r="R8" s="68">
        <v>-5.4431169757489304</v>
      </c>
      <c r="S8" s="67">
        <v>25.1886215218519</v>
      </c>
      <c r="T8" s="67">
        <v>24.062270024964299</v>
      </c>
      <c r="U8" s="69">
        <v>4.4716678755540196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77183.655299999999</v>
      </c>
      <c r="E9" s="67">
        <v>78403</v>
      </c>
      <c r="F9" s="68">
        <v>98.444772904098102</v>
      </c>
      <c r="G9" s="67">
        <v>63412.349399999999</v>
      </c>
      <c r="H9" s="68">
        <v>21.7170725108003</v>
      </c>
      <c r="I9" s="67">
        <v>17162.934000000001</v>
      </c>
      <c r="J9" s="68">
        <v>22.236487677722099</v>
      </c>
      <c r="K9" s="67">
        <v>14151.5748</v>
      </c>
      <c r="L9" s="68">
        <v>22.316748920203199</v>
      </c>
      <c r="M9" s="68">
        <v>0.21279322213666299</v>
      </c>
      <c r="N9" s="67">
        <v>2952159.0893000001</v>
      </c>
      <c r="O9" s="67">
        <v>35019799.302500002</v>
      </c>
      <c r="P9" s="67">
        <v>4374</v>
      </c>
      <c r="Q9" s="67">
        <v>4428</v>
      </c>
      <c r="R9" s="68">
        <v>-1.2195121951219501</v>
      </c>
      <c r="S9" s="67">
        <v>17.646011728395099</v>
      </c>
      <c r="T9" s="67">
        <v>16.364700903342399</v>
      </c>
      <c r="U9" s="69">
        <v>7.2611921876424903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83600.310100000002</v>
      </c>
      <c r="E10" s="67">
        <v>95422</v>
      </c>
      <c r="F10" s="68">
        <v>87.611148477290399</v>
      </c>
      <c r="G10" s="67">
        <v>81162.869600000005</v>
      </c>
      <c r="H10" s="68">
        <v>3.0031472667397998</v>
      </c>
      <c r="I10" s="67">
        <v>22595.236499999999</v>
      </c>
      <c r="J10" s="68">
        <v>27.027694601817</v>
      </c>
      <c r="K10" s="67">
        <v>20322.955000000002</v>
      </c>
      <c r="L10" s="68">
        <v>25.039719640469698</v>
      </c>
      <c r="M10" s="68">
        <v>0.111808617398405</v>
      </c>
      <c r="N10" s="67">
        <v>3174033.0852999999</v>
      </c>
      <c r="O10" s="67">
        <v>49673477.0625</v>
      </c>
      <c r="P10" s="67">
        <v>72750</v>
      </c>
      <c r="Q10" s="67">
        <v>75132</v>
      </c>
      <c r="R10" s="68">
        <v>-3.1704200606931798</v>
      </c>
      <c r="S10" s="67">
        <v>1.14914515601375</v>
      </c>
      <c r="T10" s="67">
        <v>1.18747938029069</v>
      </c>
      <c r="U10" s="69">
        <v>-3.3358905162094401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40481.446300000003</v>
      </c>
      <c r="E11" s="67">
        <v>50939</v>
      </c>
      <c r="F11" s="68">
        <v>79.470437778519397</v>
      </c>
      <c r="G11" s="67">
        <v>35988.278299999998</v>
      </c>
      <c r="H11" s="68">
        <v>12.4850874013609</v>
      </c>
      <c r="I11" s="67">
        <v>10067.376399999999</v>
      </c>
      <c r="J11" s="68">
        <v>24.869112445718098</v>
      </c>
      <c r="K11" s="67">
        <v>9511.5174000000006</v>
      </c>
      <c r="L11" s="68">
        <v>26.429487181108101</v>
      </c>
      <c r="M11" s="68">
        <v>5.8440622733866E-2</v>
      </c>
      <c r="N11" s="67">
        <v>1381387.64</v>
      </c>
      <c r="O11" s="67">
        <v>20154171.4036</v>
      </c>
      <c r="P11" s="67">
        <v>2074</v>
      </c>
      <c r="Q11" s="67">
        <v>2121</v>
      </c>
      <c r="R11" s="68">
        <v>-2.2159358793022101</v>
      </c>
      <c r="S11" s="67">
        <v>19.518537270974001</v>
      </c>
      <c r="T11" s="67">
        <v>20.0830741631306</v>
      </c>
      <c r="U11" s="69">
        <v>-2.8923114694468399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213077.9081</v>
      </c>
      <c r="E12" s="67">
        <v>196489</v>
      </c>
      <c r="F12" s="68">
        <v>108.442665034684</v>
      </c>
      <c r="G12" s="67">
        <v>128747.7433</v>
      </c>
      <c r="H12" s="68">
        <v>65.5003052003009</v>
      </c>
      <c r="I12" s="67">
        <v>34611.6806</v>
      </c>
      <c r="J12" s="68">
        <v>16.243673925950301</v>
      </c>
      <c r="K12" s="67">
        <v>16361.8712</v>
      </c>
      <c r="L12" s="68">
        <v>12.708472226868199</v>
      </c>
      <c r="M12" s="68">
        <v>1.11538644797546</v>
      </c>
      <c r="N12" s="67">
        <v>6058686.7721999995</v>
      </c>
      <c r="O12" s="67">
        <v>62513503.842200004</v>
      </c>
      <c r="P12" s="67">
        <v>2858</v>
      </c>
      <c r="Q12" s="67">
        <v>3152</v>
      </c>
      <c r="R12" s="68">
        <v>-9.3274111675126896</v>
      </c>
      <c r="S12" s="67">
        <v>74.554901364590606</v>
      </c>
      <c r="T12" s="67">
        <v>71.240623286802105</v>
      </c>
      <c r="U12" s="69">
        <v>4.4454194387314496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203219.44560000001</v>
      </c>
      <c r="E13" s="67">
        <v>286818</v>
      </c>
      <c r="F13" s="68">
        <v>70.853100433027194</v>
      </c>
      <c r="G13" s="67">
        <v>193033.33549999999</v>
      </c>
      <c r="H13" s="68">
        <v>5.2768658188574902</v>
      </c>
      <c r="I13" s="67">
        <v>62064.800900000002</v>
      </c>
      <c r="J13" s="68">
        <v>30.540778573996899</v>
      </c>
      <c r="K13" s="67">
        <v>49427.829899999997</v>
      </c>
      <c r="L13" s="68">
        <v>25.6058518452115</v>
      </c>
      <c r="M13" s="68">
        <v>0.25566509849949998</v>
      </c>
      <c r="N13" s="67">
        <v>7316333.1952</v>
      </c>
      <c r="O13" s="67">
        <v>97455475.444800004</v>
      </c>
      <c r="P13" s="67">
        <v>8290</v>
      </c>
      <c r="Q13" s="67">
        <v>8793</v>
      </c>
      <c r="R13" s="68">
        <v>-5.7204594563857603</v>
      </c>
      <c r="S13" s="67">
        <v>24.513805259348601</v>
      </c>
      <c r="T13" s="67">
        <v>25.405634186284502</v>
      </c>
      <c r="U13" s="69">
        <v>-3.63806809061527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116401.91469999999</v>
      </c>
      <c r="E14" s="67">
        <v>192021</v>
      </c>
      <c r="F14" s="68">
        <v>60.619366996318099</v>
      </c>
      <c r="G14" s="67">
        <v>146838.12599999999</v>
      </c>
      <c r="H14" s="68">
        <v>-20.7277306848768</v>
      </c>
      <c r="I14" s="67">
        <v>24095.0239</v>
      </c>
      <c r="J14" s="68">
        <v>20.699851855615599</v>
      </c>
      <c r="K14" s="67">
        <v>32125.3521</v>
      </c>
      <c r="L14" s="68">
        <v>21.8780727969792</v>
      </c>
      <c r="M14" s="68">
        <v>-0.24996856610328</v>
      </c>
      <c r="N14" s="67">
        <v>3750015.8335000002</v>
      </c>
      <c r="O14" s="67">
        <v>46799619.406499997</v>
      </c>
      <c r="P14" s="67">
        <v>1839</v>
      </c>
      <c r="Q14" s="67">
        <v>1985</v>
      </c>
      <c r="R14" s="68">
        <v>-7.3551637279596997</v>
      </c>
      <c r="S14" s="67">
        <v>63.296310331702003</v>
      </c>
      <c r="T14" s="67">
        <v>65.367794458438297</v>
      </c>
      <c r="U14" s="69">
        <v>-3.2726775318825898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74012.604399999997</v>
      </c>
      <c r="E15" s="67">
        <v>123718</v>
      </c>
      <c r="F15" s="68">
        <v>59.823634717664397</v>
      </c>
      <c r="G15" s="67">
        <v>65088.8076</v>
      </c>
      <c r="H15" s="68">
        <v>13.7101863270269</v>
      </c>
      <c r="I15" s="67">
        <v>10007.184999999999</v>
      </c>
      <c r="J15" s="68">
        <v>13.520919958330801</v>
      </c>
      <c r="K15" s="67">
        <v>11378.644899999999</v>
      </c>
      <c r="L15" s="68">
        <v>17.481722771642801</v>
      </c>
      <c r="M15" s="68">
        <v>-0.12052928200615499</v>
      </c>
      <c r="N15" s="67">
        <v>3496219.1053999998</v>
      </c>
      <c r="O15" s="67">
        <v>37201798.003600001</v>
      </c>
      <c r="P15" s="67">
        <v>1980</v>
      </c>
      <c r="Q15" s="67">
        <v>2476</v>
      </c>
      <c r="R15" s="68">
        <v>-20.032310177706002</v>
      </c>
      <c r="S15" s="67">
        <v>37.380103232323201</v>
      </c>
      <c r="T15" s="67">
        <v>31.053164135702801</v>
      </c>
      <c r="U15" s="69">
        <v>16.925954049130301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657223.42050000001</v>
      </c>
      <c r="E16" s="67">
        <v>783070</v>
      </c>
      <c r="F16" s="68">
        <v>83.929076647043104</v>
      </c>
      <c r="G16" s="67">
        <v>542732.04209999996</v>
      </c>
      <c r="H16" s="68">
        <v>21.095378477562701</v>
      </c>
      <c r="I16" s="67">
        <v>30023.427199999998</v>
      </c>
      <c r="J16" s="68">
        <v>4.5682223523256198</v>
      </c>
      <c r="K16" s="67">
        <v>33928.523000000001</v>
      </c>
      <c r="L16" s="68">
        <v>6.2514317136537496</v>
      </c>
      <c r="M16" s="68">
        <v>-0.11509772470791001</v>
      </c>
      <c r="N16" s="67">
        <v>26687446.546300001</v>
      </c>
      <c r="O16" s="67">
        <v>274667514.7773</v>
      </c>
      <c r="P16" s="67">
        <v>36320</v>
      </c>
      <c r="Q16" s="67">
        <v>37855</v>
      </c>
      <c r="R16" s="68">
        <v>-4.0549465064060204</v>
      </c>
      <c r="S16" s="67">
        <v>18.095358493942701</v>
      </c>
      <c r="T16" s="67">
        <v>19.3461252621847</v>
      </c>
      <c r="U16" s="69">
        <v>-6.9120861499406301</v>
      </c>
      <c r="V16" s="54"/>
      <c r="W16" s="54"/>
    </row>
    <row r="17" spans="1:21" ht="12" thickBot="1" x14ac:dyDescent="0.2">
      <c r="A17" s="52"/>
      <c r="B17" s="41" t="s">
        <v>15</v>
      </c>
      <c r="C17" s="42"/>
      <c r="D17" s="67">
        <v>401861.18489999999</v>
      </c>
      <c r="E17" s="67">
        <v>914543</v>
      </c>
      <c r="F17" s="68">
        <v>43.941201769627</v>
      </c>
      <c r="G17" s="67">
        <v>754717.9915</v>
      </c>
      <c r="H17" s="68">
        <v>-46.753464283884099</v>
      </c>
      <c r="I17" s="67">
        <v>49969.4568</v>
      </c>
      <c r="J17" s="68">
        <v>12.4345069087562</v>
      </c>
      <c r="K17" s="67">
        <v>-178469.03099999999</v>
      </c>
      <c r="L17" s="68">
        <v>-23.647114950220399</v>
      </c>
      <c r="M17" s="68">
        <v>-1.2799895114575901</v>
      </c>
      <c r="N17" s="67">
        <v>38758152.108800001</v>
      </c>
      <c r="O17" s="67">
        <v>274896774.16369998</v>
      </c>
      <c r="P17" s="67">
        <v>9027</v>
      </c>
      <c r="Q17" s="67">
        <v>9319</v>
      </c>
      <c r="R17" s="68">
        <v>-3.1333834102371498</v>
      </c>
      <c r="S17" s="67">
        <v>44.5176896975739</v>
      </c>
      <c r="T17" s="67">
        <v>45.313856422362903</v>
      </c>
      <c r="U17" s="69">
        <v>-1.7884277692702399</v>
      </c>
    </row>
    <row r="18" spans="1:21" ht="12" thickBot="1" x14ac:dyDescent="0.2">
      <c r="A18" s="52"/>
      <c r="B18" s="41" t="s">
        <v>16</v>
      </c>
      <c r="C18" s="42"/>
      <c r="D18" s="67">
        <v>1148546.3441000001</v>
      </c>
      <c r="E18" s="67">
        <v>1431854</v>
      </c>
      <c r="F18" s="68">
        <v>80.213928522042096</v>
      </c>
      <c r="G18" s="67">
        <v>1007956.8344000001</v>
      </c>
      <c r="H18" s="68">
        <v>13.9479692881579</v>
      </c>
      <c r="I18" s="67">
        <v>146359.09570000001</v>
      </c>
      <c r="J18" s="68">
        <v>12.742985640225699</v>
      </c>
      <c r="K18" s="67">
        <v>149317.68580000001</v>
      </c>
      <c r="L18" s="68">
        <v>14.8138968558989</v>
      </c>
      <c r="M18" s="68">
        <v>-1.9814063445658E-2</v>
      </c>
      <c r="N18" s="67">
        <v>37118504.3266</v>
      </c>
      <c r="O18" s="67">
        <v>618302999.80280006</v>
      </c>
      <c r="P18" s="67">
        <v>60794</v>
      </c>
      <c r="Q18" s="67">
        <v>62001</v>
      </c>
      <c r="R18" s="68">
        <v>-1.94674279447106</v>
      </c>
      <c r="S18" s="67">
        <v>18.892429254531699</v>
      </c>
      <c r="T18" s="67">
        <v>18.436655947484699</v>
      </c>
      <c r="U18" s="69">
        <v>2.4124653368102802</v>
      </c>
    </row>
    <row r="19" spans="1:21" ht="12" thickBot="1" x14ac:dyDescent="0.2">
      <c r="A19" s="52"/>
      <c r="B19" s="41" t="s">
        <v>17</v>
      </c>
      <c r="C19" s="42"/>
      <c r="D19" s="67">
        <v>476725.44189999998</v>
      </c>
      <c r="E19" s="67">
        <v>529558</v>
      </c>
      <c r="F19" s="68">
        <v>90.023272597147098</v>
      </c>
      <c r="G19" s="67">
        <v>372646.74790000002</v>
      </c>
      <c r="H19" s="68">
        <v>27.929586018534</v>
      </c>
      <c r="I19" s="67">
        <v>30469.4879</v>
      </c>
      <c r="J19" s="68">
        <v>6.3914121676752096</v>
      </c>
      <c r="K19" s="67">
        <v>40965.029399999999</v>
      </c>
      <c r="L19" s="68">
        <v>10.992992594421599</v>
      </c>
      <c r="M19" s="68">
        <v>-0.25620734694260999</v>
      </c>
      <c r="N19" s="67">
        <v>14844465.6011</v>
      </c>
      <c r="O19" s="67">
        <v>196923193.14559999</v>
      </c>
      <c r="P19" s="67">
        <v>9537</v>
      </c>
      <c r="Q19" s="67">
        <v>9856</v>
      </c>
      <c r="R19" s="68">
        <v>-3.2366071428571401</v>
      </c>
      <c r="S19" s="67">
        <v>49.9869394883087</v>
      </c>
      <c r="T19" s="67">
        <v>47.241220556006503</v>
      </c>
      <c r="U19" s="69">
        <v>5.4928726591560801</v>
      </c>
    </row>
    <row r="20" spans="1:21" ht="12" thickBot="1" x14ac:dyDescent="0.2">
      <c r="A20" s="52"/>
      <c r="B20" s="41" t="s">
        <v>18</v>
      </c>
      <c r="C20" s="42"/>
      <c r="D20" s="67">
        <v>924327.50509999995</v>
      </c>
      <c r="E20" s="67">
        <v>931190</v>
      </c>
      <c r="F20" s="68">
        <v>99.263040314006801</v>
      </c>
      <c r="G20" s="67">
        <v>715100.3591</v>
      </c>
      <c r="H20" s="68">
        <v>29.2584311191405</v>
      </c>
      <c r="I20" s="67">
        <v>55491.928099999997</v>
      </c>
      <c r="J20" s="68">
        <v>6.0034920300241996</v>
      </c>
      <c r="K20" s="67">
        <v>35722.095000000001</v>
      </c>
      <c r="L20" s="68">
        <v>4.9953960371322701</v>
      </c>
      <c r="M20" s="68">
        <v>0.55343431285315103</v>
      </c>
      <c r="N20" s="67">
        <v>27499109.372499999</v>
      </c>
      <c r="O20" s="67">
        <v>298821778.01459998</v>
      </c>
      <c r="P20" s="67">
        <v>36996</v>
      </c>
      <c r="Q20" s="67">
        <v>37475</v>
      </c>
      <c r="R20" s="68">
        <v>-1.27818545697131</v>
      </c>
      <c r="S20" s="67">
        <v>24.984525491945099</v>
      </c>
      <c r="T20" s="67">
        <v>26.084683895930599</v>
      </c>
      <c r="U20" s="69">
        <v>-4.40335920864388</v>
      </c>
    </row>
    <row r="21" spans="1:21" ht="12" thickBot="1" x14ac:dyDescent="0.2">
      <c r="A21" s="52"/>
      <c r="B21" s="41" t="s">
        <v>19</v>
      </c>
      <c r="C21" s="42"/>
      <c r="D21" s="67">
        <v>330128.788</v>
      </c>
      <c r="E21" s="67">
        <v>365332</v>
      </c>
      <c r="F21" s="68">
        <v>90.364049138865497</v>
      </c>
      <c r="G21" s="67">
        <v>272223.69660000002</v>
      </c>
      <c r="H21" s="68">
        <v>21.271142859059999</v>
      </c>
      <c r="I21" s="67">
        <v>27328.414499999999</v>
      </c>
      <c r="J21" s="68">
        <v>8.2781070580248794</v>
      </c>
      <c r="K21" s="67">
        <v>34438.632299999997</v>
      </c>
      <c r="L21" s="68">
        <v>12.650857632942699</v>
      </c>
      <c r="M21" s="68">
        <v>-0.20646051614541</v>
      </c>
      <c r="N21" s="67">
        <v>8986295.7716000006</v>
      </c>
      <c r="O21" s="67">
        <v>117610881.24150001</v>
      </c>
      <c r="P21" s="67">
        <v>29100</v>
      </c>
      <c r="Q21" s="67">
        <v>30630</v>
      </c>
      <c r="R21" s="68">
        <v>-4.9951028403525903</v>
      </c>
      <c r="S21" s="67">
        <v>11.3446318900344</v>
      </c>
      <c r="T21" s="67">
        <v>10.8081053052563</v>
      </c>
      <c r="U21" s="69">
        <v>4.7293432698278304</v>
      </c>
    </row>
    <row r="22" spans="1:21" ht="12" thickBot="1" x14ac:dyDescent="0.2">
      <c r="A22" s="52"/>
      <c r="B22" s="41" t="s">
        <v>20</v>
      </c>
      <c r="C22" s="42"/>
      <c r="D22" s="67">
        <v>939738.25450000004</v>
      </c>
      <c r="E22" s="67">
        <v>1048923</v>
      </c>
      <c r="F22" s="68">
        <v>89.590775919681406</v>
      </c>
      <c r="G22" s="67">
        <v>784115.27249999996</v>
      </c>
      <c r="H22" s="68">
        <v>19.846952030895402</v>
      </c>
      <c r="I22" s="67">
        <v>85567.908899999995</v>
      </c>
      <c r="J22" s="68">
        <v>9.1055044838551904</v>
      </c>
      <c r="K22" s="67">
        <v>100167.2124</v>
      </c>
      <c r="L22" s="68">
        <v>12.774551894728001</v>
      </c>
      <c r="M22" s="68">
        <v>-0.14574932405725999</v>
      </c>
      <c r="N22" s="67">
        <v>27872878.415199999</v>
      </c>
      <c r="O22" s="67">
        <v>363346515.7525</v>
      </c>
      <c r="P22" s="67">
        <v>56964</v>
      </c>
      <c r="Q22" s="67">
        <v>58397</v>
      </c>
      <c r="R22" s="68">
        <v>-2.4538931794441399</v>
      </c>
      <c r="S22" s="67">
        <v>16.497055236640701</v>
      </c>
      <c r="T22" s="67">
        <v>15.830168423035399</v>
      </c>
      <c r="U22" s="69">
        <v>4.0424597241092597</v>
      </c>
    </row>
    <row r="23" spans="1:21" ht="12" thickBot="1" x14ac:dyDescent="0.2">
      <c r="A23" s="52"/>
      <c r="B23" s="41" t="s">
        <v>21</v>
      </c>
      <c r="C23" s="42"/>
      <c r="D23" s="67">
        <v>2153899.7231999999</v>
      </c>
      <c r="E23" s="67">
        <v>2668379</v>
      </c>
      <c r="F23" s="68">
        <v>80.719407670349696</v>
      </c>
      <c r="G23" s="67">
        <v>1736518.7202999999</v>
      </c>
      <c r="H23" s="68">
        <v>24.035502642199798</v>
      </c>
      <c r="I23" s="67">
        <v>244163.0919</v>
      </c>
      <c r="J23" s="68">
        <v>11.3358616127798</v>
      </c>
      <c r="K23" s="67">
        <v>194399.69519999999</v>
      </c>
      <c r="L23" s="68">
        <v>11.1947940973775</v>
      </c>
      <c r="M23" s="68">
        <v>0.25598495228504903</v>
      </c>
      <c r="N23" s="67">
        <v>68104896.184599996</v>
      </c>
      <c r="O23" s="67">
        <v>768285060.4339</v>
      </c>
      <c r="P23" s="67">
        <v>69670</v>
      </c>
      <c r="Q23" s="67">
        <v>72539</v>
      </c>
      <c r="R23" s="68">
        <v>-3.95511380085195</v>
      </c>
      <c r="S23" s="67">
        <v>30.9157416850868</v>
      </c>
      <c r="T23" s="67">
        <v>31.4268269661837</v>
      </c>
      <c r="U23" s="69">
        <v>-1.6531554905034</v>
      </c>
    </row>
    <row r="24" spans="1:21" ht="12" thickBot="1" x14ac:dyDescent="0.2">
      <c r="A24" s="52"/>
      <c r="B24" s="41" t="s">
        <v>22</v>
      </c>
      <c r="C24" s="42"/>
      <c r="D24" s="67">
        <v>208910.03880000001</v>
      </c>
      <c r="E24" s="67">
        <v>269303</v>
      </c>
      <c r="F24" s="68">
        <v>77.574345179964595</v>
      </c>
      <c r="G24" s="67">
        <v>211272.77280000001</v>
      </c>
      <c r="H24" s="68">
        <v>-1.1183334078909599</v>
      </c>
      <c r="I24" s="67">
        <v>39703.311800000003</v>
      </c>
      <c r="J24" s="68">
        <v>19.004980338934299</v>
      </c>
      <c r="K24" s="67">
        <v>35490.219899999996</v>
      </c>
      <c r="L24" s="68">
        <v>16.7982932346879</v>
      </c>
      <c r="M24" s="68">
        <v>0.118711349545625</v>
      </c>
      <c r="N24" s="67">
        <v>6956503.6467000004</v>
      </c>
      <c r="O24" s="67">
        <v>82707788.605399996</v>
      </c>
      <c r="P24" s="67">
        <v>24116</v>
      </c>
      <c r="Q24" s="67">
        <v>23859</v>
      </c>
      <c r="R24" s="68">
        <v>1.07716165807452</v>
      </c>
      <c r="S24" s="67">
        <v>8.6627151600597099</v>
      </c>
      <c r="T24" s="67">
        <v>8.9675174902552506</v>
      </c>
      <c r="U24" s="69">
        <v>-3.5185542242097201</v>
      </c>
    </row>
    <row r="25" spans="1:21" ht="12" thickBot="1" x14ac:dyDescent="0.2">
      <c r="A25" s="52"/>
      <c r="B25" s="41" t="s">
        <v>23</v>
      </c>
      <c r="C25" s="42"/>
      <c r="D25" s="67">
        <v>226948.5692</v>
      </c>
      <c r="E25" s="67">
        <v>227984</v>
      </c>
      <c r="F25" s="68">
        <v>99.545831812758806</v>
      </c>
      <c r="G25" s="67">
        <v>187825.18849999999</v>
      </c>
      <c r="H25" s="68">
        <v>20.829677325200699</v>
      </c>
      <c r="I25" s="67">
        <v>20943.757099999999</v>
      </c>
      <c r="J25" s="68">
        <v>9.2284155717867407</v>
      </c>
      <c r="K25" s="67">
        <v>19465.0514</v>
      </c>
      <c r="L25" s="68">
        <v>10.3633871236605</v>
      </c>
      <c r="M25" s="68">
        <v>7.5967212704097994E-2</v>
      </c>
      <c r="N25" s="67">
        <v>7190255.1973999999</v>
      </c>
      <c r="O25" s="67">
        <v>80393447.116999999</v>
      </c>
      <c r="P25" s="67">
        <v>17162</v>
      </c>
      <c r="Q25" s="67">
        <v>16260</v>
      </c>
      <c r="R25" s="68">
        <v>5.5473554735547399</v>
      </c>
      <c r="S25" s="67">
        <v>13.2238998485025</v>
      </c>
      <c r="T25" s="67">
        <v>13.427671586715901</v>
      </c>
      <c r="U25" s="69">
        <v>-1.54093528042286</v>
      </c>
    </row>
    <row r="26" spans="1:21" ht="12" thickBot="1" x14ac:dyDescent="0.2">
      <c r="A26" s="52"/>
      <c r="B26" s="41" t="s">
        <v>24</v>
      </c>
      <c r="C26" s="42"/>
      <c r="D26" s="67">
        <v>430117.82709999999</v>
      </c>
      <c r="E26" s="67">
        <v>429339</v>
      </c>
      <c r="F26" s="68">
        <v>100.18140143336601</v>
      </c>
      <c r="G26" s="67">
        <v>334226.11780000001</v>
      </c>
      <c r="H26" s="68">
        <v>28.690669039031</v>
      </c>
      <c r="I26" s="67">
        <v>97868.604699999996</v>
      </c>
      <c r="J26" s="68">
        <v>22.753905682046099</v>
      </c>
      <c r="K26" s="67">
        <v>75925.231100000005</v>
      </c>
      <c r="L26" s="68">
        <v>22.7167259099223</v>
      </c>
      <c r="M26" s="68">
        <v>0.28901293130209499</v>
      </c>
      <c r="N26" s="67">
        <v>12515851.694499999</v>
      </c>
      <c r="O26" s="67">
        <v>170106676.41589999</v>
      </c>
      <c r="P26" s="67">
        <v>33558</v>
      </c>
      <c r="Q26" s="67">
        <v>33296</v>
      </c>
      <c r="R26" s="68">
        <v>0.78688130706390302</v>
      </c>
      <c r="S26" s="67">
        <v>12.8171472405984</v>
      </c>
      <c r="T26" s="67">
        <v>13.069324777751101</v>
      </c>
      <c r="U26" s="69">
        <v>-1.9675012888510901</v>
      </c>
    </row>
    <row r="27" spans="1:21" ht="12" thickBot="1" x14ac:dyDescent="0.2">
      <c r="A27" s="52"/>
      <c r="B27" s="41" t="s">
        <v>25</v>
      </c>
      <c r="C27" s="42"/>
      <c r="D27" s="67">
        <v>193932.17610000001</v>
      </c>
      <c r="E27" s="67">
        <v>220670</v>
      </c>
      <c r="F27" s="68">
        <v>87.883344405673597</v>
      </c>
      <c r="G27" s="67">
        <v>153124.71479999999</v>
      </c>
      <c r="H27" s="68">
        <v>26.649820281004001</v>
      </c>
      <c r="I27" s="67">
        <v>59148.3537</v>
      </c>
      <c r="J27" s="68">
        <v>30.499504976162601</v>
      </c>
      <c r="K27" s="67">
        <v>44909.354800000001</v>
      </c>
      <c r="L27" s="68">
        <v>29.328612862174001</v>
      </c>
      <c r="M27" s="68">
        <v>0.31706086545692203</v>
      </c>
      <c r="N27" s="67">
        <v>7673827.7521000002</v>
      </c>
      <c r="O27" s="67">
        <v>76027775.912900001</v>
      </c>
      <c r="P27" s="67">
        <v>28102</v>
      </c>
      <c r="Q27" s="67">
        <v>27881</v>
      </c>
      <c r="R27" s="68">
        <v>0.79265449589325199</v>
      </c>
      <c r="S27" s="67">
        <v>6.9010097537541801</v>
      </c>
      <c r="T27" s="67">
        <v>6.7453615114235497</v>
      </c>
      <c r="U27" s="69">
        <v>2.2554415641269898</v>
      </c>
    </row>
    <row r="28" spans="1:21" ht="12" thickBot="1" x14ac:dyDescent="0.2">
      <c r="A28" s="52"/>
      <c r="B28" s="41" t="s">
        <v>26</v>
      </c>
      <c r="C28" s="42"/>
      <c r="D28" s="67">
        <v>857131.68629999994</v>
      </c>
      <c r="E28" s="67">
        <v>977028</v>
      </c>
      <c r="F28" s="68">
        <v>87.728466973310901</v>
      </c>
      <c r="G28" s="67">
        <v>716455.30319999997</v>
      </c>
      <c r="H28" s="68">
        <v>19.635053641403498</v>
      </c>
      <c r="I28" s="67">
        <v>35620.802199999998</v>
      </c>
      <c r="J28" s="68">
        <v>4.15581441794144</v>
      </c>
      <c r="K28" s="67">
        <v>37674.024599999997</v>
      </c>
      <c r="L28" s="68">
        <v>5.2583914770023297</v>
      </c>
      <c r="M28" s="68">
        <v>-5.4499683052178997E-2</v>
      </c>
      <c r="N28" s="67">
        <v>25349887.017900001</v>
      </c>
      <c r="O28" s="67">
        <v>253446570.5185</v>
      </c>
      <c r="P28" s="67">
        <v>46355</v>
      </c>
      <c r="Q28" s="67">
        <v>45288</v>
      </c>
      <c r="R28" s="68">
        <v>2.3560325030913298</v>
      </c>
      <c r="S28" s="67">
        <v>18.4905983453781</v>
      </c>
      <c r="T28" s="67">
        <v>18.616686263469401</v>
      </c>
      <c r="U28" s="69">
        <v>-0.68190285536547202</v>
      </c>
    </row>
    <row r="29" spans="1:21" ht="12" thickBot="1" x14ac:dyDescent="0.2">
      <c r="A29" s="52"/>
      <c r="B29" s="41" t="s">
        <v>27</v>
      </c>
      <c r="C29" s="42"/>
      <c r="D29" s="67">
        <v>687309.72259999998</v>
      </c>
      <c r="E29" s="67">
        <v>671439</v>
      </c>
      <c r="F29" s="68">
        <v>102.363687929953</v>
      </c>
      <c r="G29" s="67">
        <v>553139.35629999998</v>
      </c>
      <c r="H29" s="68">
        <v>24.256159821546301</v>
      </c>
      <c r="I29" s="67">
        <v>81579.230200000005</v>
      </c>
      <c r="J29" s="68">
        <v>11.869354894529501</v>
      </c>
      <c r="K29" s="67">
        <v>78988.842499999999</v>
      </c>
      <c r="L29" s="68">
        <v>14.2800980621527</v>
      </c>
      <c r="M29" s="68">
        <v>3.2794349404474003E-2</v>
      </c>
      <c r="N29" s="67">
        <v>16906283.710200001</v>
      </c>
      <c r="O29" s="67">
        <v>178908434.4822</v>
      </c>
      <c r="P29" s="67">
        <v>108740</v>
      </c>
      <c r="Q29" s="67">
        <v>107358</v>
      </c>
      <c r="R29" s="68">
        <v>1.28728180480262</v>
      </c>
      <c r="S29" s="67">
        <v>6.3206706143093596</v>
      </c>
      <c r="T29" s="67">
        <v>6.41841787197973</v>
      </c>
      <c r="U29" s="69">
        <v>-1.54646972821331</v>
      </c>
    </row>
    <row r="30" spans="1:21" ht="12" thickBot="1" x14ac:dyDescent="0.2">
      <c r="A30" s="52"/>
      <c r="B30" s="41" t="s">
        <v>28</v>
      </c>
      <c r="C30" s="42"/>
      <c r="D30" s="67">
        <v>857256.29110000003</v>
      </c>
      <c r="E30" s="67">
        <v>1186454</v>
      </c>
      <c r="F30" s="68">
        <v>72.2536475160436</v>
      </c>
      <c r="G30" s="67">
        <v>851613.67319999996</v>
      </c>
      <c r="H30" s="68">
        <v>0.66257953313473295</v>
      </c>
      <c r="I30" s="67">
        <v>110015.1544</v>
      </c>
      <c r="J30" s="68">
        <v>12.833402979035901</v>
      </c>
      <c r="K30" s="67">
        <v>130700.13430000001</v>
      </c>
      <c r="L30" s="68">
        <v>15.3473503788267</v>
      </c>
      <c r="M30" s="68">
        <v>-0.15826288175436101</v>
      </c>
      <c r="N30" s="67">
        <v>27106255.727499999</v>
      </c>
      <c r="O30" s="67">
        <v>326142938.48809999</v>
      </c>
      <c r="P30" s="67">
        <v>68779</v>
      </c>
      <c r="Q30" s="67">
        <v>68788</v>
      </c>
      <c r="R30" s="68">
        <v>-1.3083677385595001E-2</v>
      </c>
      <c r="S30" s="67">
        <v>12.463924905857899</v>
      </c>
      <c r="T30" s="67">
        <v>12.4600739198697</v>
      </c>
      <c r="U30" s="69">
        <v>3.0897057044496998E-2</v>
      </c>
    </row>
    <row r="31" spans="1:21" ht="12" thickBot="1" x14ac:dyDescent="0.2">
      <c r="A31" s="52"/>
      <c r="B31" s="41" t="s">
        <v>29</v>
      </c>
      <c r="C31" s="42"/>
      <c r="D31" s="67">
        <v>713239.15930000006</v>
      </c>
      <c r="E31" s="67">
        <v>890044</v>
      </c>
      <c r="F31" s="68">
        <v>80.135269638354998</v>
      </c>
      <c r="G31" s="67">
        <v>689592.55680000002</v>
      </c>
      <c r="H31" s="68">
        <v>3.4290686966997002</v>
      </c>
      <c r="I31" s="67">
        <v>23907.4303</v>
      </c>
      <c r="J31" s="68">
        <v>3.35195144409396</v>
      </c>
      <c r="K31" s="67">
        <v>26409.182100000002</v>
      </c>
      <c r="L31" s="68">
        <v>3.8296791111768602</v>
      </c>
      <c r="M31" s="68">
        <v>-9.4730377886258002E-2</v>
      </c>
      <c r="N31" s="67">
        <v>23772066.476199999</v>
      </c>
      <c r="O31" s="67">
        <v>273883340.61199999</v>
      </c>
      <c r="P31" s="67">
        <v>27655</v>
      </c>
      <c r="Q31" s="67">
        <v>28066</v>
      </c>
      <c r="R31" s="68">
        <v>-1.4644053302928799</v>
      </c>
      <c r="S31" s="67">
        <v>25.790604205387801</v>
      </c>
      <c r="T31" s="67">
        <v>26.199577378322498</v>
      </c>
      <c r="U31" s="69">
        <v>-1.5857448304731001</v>
      </c>
    </row>
    <row r="32" spans="1:21" ht="12" thickBot="1" x14ac:dyDescent="0.2">
      <c r="A32" s="52"/>
      <c r="B32" s="41" t="s">
        <v>30</v>
      </c>
      <c r="C32" s="42"/>
      <c r="D32" s="67">
        <v>103982.2732</v>
      </c>
      <c r="E32" s="67">
        <v>126042</v>
      </c>
      <c r="F32" s="68">
        <v>82.498114279367201</v>
      </c>
      <c r="G32" s="67">
        <v>90903.941699999996</v>
      </c>
      <c r="H32" s="68">
        <v>14.3869795472246</v>
      </c>
      <c r="I32" s="67">
        <v>25629.309300000001</v>
      </c>
      <c r="J32" s="68">
        <v>24.6477678466448</v>
      </c>
      <c r="K32" s="67">
        <v>23435.672699999999</v>
      </c>
      <c r="L32" s="68">
        <v>25.780700222375501</v>
      </c>
      <c r="M32" s="68">
        <v>9.3602459297019006E-2</v>
      </c>
      <c r="N32" s="67">
        <v>2665055.0940999999</v>
      </c>
      <c r="O32" s="67">
        <v>40820899.816600002</v>
      </c>
      <c r="P32" s="67">
        <v>25230</v>
      </c>
      <c r="Q32" s="67">
        <v>24588</v>
      </c>
      <c r="R32" s="68">
        <v>2.6110297706198198</v>
      </c>
      <c r="S32" s="67">
        <v>4.12137428458185</v>
      </c>
      <c r="T32" s="67">
        <v>4.2025848625345699</v>
      </c>
      <c r="U32" s="69">
        <v>-1.97047325346143</v>
      </c>
    </row>
    <row r="33" spans="1:21" ht="12" thickBot="1" x14ac:dyDescent="0.2">
      <c r="A33" s="52"/>
      <c r="B33" s="41" t="s">
        <v>31</v>
      </c>
      <c r="C33" s="42"/>
      <c r="D33" s="67">
        <v>15.384600000000001</v>
      </c>
      <c r="E33" s="70"/>
      <c r="F33" s="70"/>
      <c r="G33" s="67">
        <v>55.213900000000002</v>
      </c>
      <c r="H33" s="68">
        <v>-72.136364212634902</v>
      </c>
      <c r="I33" s="67">
        <v>0</v>
      </c>
      <c r="J33" s="68">
        <v>0</v>
      </c>
      <c r="K33" s="67">
        <v>11.585900000000001</v>
      </c>
      <c r="L33" s="68">
        <v>20.983665345139499</v>
      </c>
      <c r="M33" s="68">
        <v>-1</v>
      </c>
      <c r="N33" s="67">
        <v>85.315799999999996</v>
      </c>
      <c r="O33" s="67">
        <v>4950.5744000000004</v>
      </c>
      <c r="P33" s="67">
        <v>1</v>
      </c>
      <c r="Q33" s="70"/>
      <c r="R33" s="70"/>
      <c r="S33" s="67">
        <v>15.384600000000001</v>
      </c>
      <c r="T33" s="70"/>
      <c r="U33" s="71"/>
    </row>
    <row r="34" spans="1:21" ht="12" thickBot="1" x14ac:dyDescent="0.2">
      <c r="A34" s="52"/>
      <c r="B34" s="41" t="s">
        <v>36</v>
      </c>
      <c r="C34" s="42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67">
        <v>10</v>
      </c>
      <c r="P34" s="70"/>
      <c r="Q34" s="70"/>
      <c r="R34" s="70"/>
      <c r="S34" s="70"/>
      <c r="T34" s="70"/>
      <c r="U34" s="71"/>
    </row>
    <row r="35" spans="1:21" ht="12" thickBot="1" x14ac:dyDescent="0.2">
      <c r="A35" s="52"/>
      <c r="B35" s="41" t="s">
        <v>32</v>
      </c>
      <c r="C35" s="42"/>
      <c r="D35" s="67">
        <v>138353.47589999999</v>
      </c>
      <c r="E35" s="67">
        <v>118182</v>
      </c>
      <c r="F35" s="68">
        <v>117.068145656699</v>
      </c>
      <c r="G35" s="67">
        <v>89303.1391</v>
      </c>
      <c r="H35" s="68">
        <v>54.925658038822498</v>
      </c>
      <c r="I35" s="67">
        <v>12303.183999999999</v>
      </c>
      <c r="J35" s="68">
        <v>8.8925731138786706</v>
      </c>
      <c r="K35" s="67">
        <v>17721.1931</v>
      </c>
      <c r="L35" s="68">
        <v>19.843863584857999</v>
      </c>
      <c r="M35" s="68">
        <v>-0.30573613579099201</v>
      </c>
      <c r="N35" s="67">
        <v>3998245.9485999998</v>
      </c>
      <c r="O35" s="67">
        <v>45238106.6259</v>
      </c>
      <c r="P35" s="67">
        <v>10988</v>
      </c>
      <c r="Q35" s="67">
        <v>10518</v>
      </c>
      <c r="R35" s="68">
        <v>4.4685301388096601</v>
      </c>
      <c r="S35" s="67">
        <v>12.5913247087732</v>
      </c>
      <c r="T35" s="67">
        <v>12.463642042213401</v>
      </c>
      <c r="U35" s="69">
        <v>1.01405268717195</v>
      </c>
    </row>
    <row r="36" spans="1:21" ht="12" thickBot="1" x14ac:dyDescent="0.2">
      <c r="A36" s="52"/>
      <c r="B36" s="41" t="s">
        <v>37</v>
      </c>
      <c r="C36" s="42"/>
      <c r="D36" s="70"/>
      <c r="E36" s="67">
        <v>582466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2"/>
      <c r="B37" s="41" t="s">
        <v>38</v>
      </c>
      <c r="C37" s="42"/>
      <c r="D37" s="70"/>
      <c r="E37" s="67">
        <v>217277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thickBot="1" x14ac:dyDescent="0.2">
      <c r="A38" s="52"/>
      <c r="B38" s="41" t="s">
        <v>39</v>
      </c>
      <c r="C38" s="42"/>
      <c r="D38" s="70"/>
      <c r="E38" s="67">
        <v>268653</v>
      </c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</row>
    <row r="39" spans="1:21" ht="12" customHeight="1" thickBot="1" x14ac:dyDescent="0.2">
      <c r="A39" s="52"/>
      <c r="B39" s="41" t="s">
        <v>33</v>
      </c>
      <c r="C39" s="42"/>
      <c r="D39" s="67">
        <v>353715.38500000001</v>
      </c>
      <c r="E39" s="67">
        <v>259260</v>
      </c>
      <c r="F39" s="68">
        <v>136.43268726375101</v>
      </c>
      <c r="G39" s="67">
        <v>266074.35930000001</v>
      </c>
      <c r="H39" s="68">
        <v>32.938546175802102</v>
      </c>
      <c r="I39" s="67">
        <v>36969.806299999997</v>
      </c>
      <c r="J39" s="68">
        <v>10.451851366318101</v>
      </c>
      <c r="K39" s="67">
        <v>14257.3521</v>
      </c>
      <c r="L39" s="68">
        <v>5.3584088814528599</v>
      </c>
      <c r="M39" s="68">
        <v>1.59303452988301</v>
      </c>
      <c r="N39" s="67">
        <v>7861398.7522999998</v>
      </c>
      <c r="O39" s="67">
        <v>76651803.750300005</v>
      </c>
      <c r="P39" s="67">
        <v>270</v>
      </c>
      <c r="Q39" s="67">
        <v>288</v>
      </c>
      <c r="R39" s="68">
        <v>-6.25</v>
      </c>
      <c r="S39" s="67">
        <v>1310.0569814814801</v>
      </c>
      <c r="T39" s="67">
        <v>541.10873680555596</v>
      </c>
      <c r="U39" s="69">
        <v>58.695786179190399</v>
      </c>
    </row>
    <row r="40" spans="1:21" ht="12" thickBot="1" x14ac:dyDescent="0.2">
      <c r="A40" s="52"/>
      <c r="B40" s="41" t="s">
        <v>34</v>
      </c>
      <c r="C40" s="42"/>
      <c r="D40" s="67">
        <v>283076.0894</v>
      </c>
      <c r="E40" s="67">
        <v>310388</v>
      </c>
      <c r="F40" s="68">
        <v>91.200719551013606</v>
      </c>
      <c r="G40" s="67">
        <v>285477.65830000001</v>
      </c>
      <c r="H40" s="68">
        <v>-0.84124583139051401</v>
      </c>
      <c r="I40" s="67">
        <v>16605.526399999999</v>
      </c>
      <c r="J40" s="68">
        <v>5.8660999716353999</v>
      </c>
      <c r="K40" s="67">
        <v>18884.689900000001</v>
      </c>
      <c r="L40" s="68">
        <v>6.6151200806595698</v>
      </c>
      <c r="M40" s="68">
        <v>-0.120688426024936</v>
      </c>
      <c r="N40" s="67">
        <v>11563139.101299999</v>
      </c>
      <c r="O40" s="67">
        <v>146137081.79120001</v>
      </c>
      <c r="P40" s="67">
        <v>1647</v>
      </c>
      <c r="Q40" s="67">
        <v>1711</v>
      </c>
      <c r="R40" s="68">
        <v>-3.7405026300409099</v>
      </c>
      <c r="S40" s="67">
        <v>171.873764055859</v>
      </c>
      <c r="T40" s="67">
        <v>176.86580929281101</v>
      </c>
      <c r="U40" s="69">
        <v>-2.9044835693071098</v>
      </c>
    </row>
    <row r="41" spans="1:21" ht="12" thickBot="1" x14ac:dyDescent="0.2">
      <c r="A41" s="52"/>
      <c r="B41" s="41" t="s">
        <v>40</v>
      </c>
      <c r="C41" s="42"/>
      <c r="D41" s="70"/>
      <c r="E41" s="67">
        <v>221526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2"/>
      <c r="B42" s="41" t="s">
        <v>41</v>
      </c>
      <c r="C42" s="42"/>
      <c r="D42" s="70"/>
      <c r="E42" s="67">
        <v>84794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</row>
    <row r="43" spans="1:21" ht="12" thickBot="1" x14ac:dyDescent="0.2">
      <c r="A43" s="52"/>
      <c r="B43" s="41" t="s">
        <v>71</v>
      </c>
      <c r="C43" s="42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67">
        <v>170.9402</v>
      </c>
      <c r="P43" s="70"/>
      <c r="Q43" s="70"/>
      <c r="R43" s="70"/>
      <c r="S43" s="70"/>
      <c r="T43" s="70"/>
      <c r="U43" s="71"/>
    </row>
    <row r="44" spans="1:21" ht="12" thickBot="1" x14ac:dyDescent="0.2">
      <c r="A44" s="53"/>
      <c r="B44" s="41" t="s">
        <v>35</v>
      </c>
      <c r="C44" s="42"/>
      <c r="D44" s="72">
        <v>11906.6021</v>
      </c>
      <c r="E44" s="72">
        <v>0</v>
      </c>
      <c r="F44" s="73"/>
      <c r="G44" s="72">
        <v>17278.7719</v>
      </c>
      <c r="H44" s="74">
        <v>-31.0911552689691</v>
      </c>
      <c r="I44" s="72">
        <v>1624.1998000000001</v>
      </c>
      <c r="J44" s="74">
        <v>13.6411697170933</v>
      </c>
      <c r="K44" s="72">
        <v>2919.203</v>
      </c>
      <c r="L44" s="74">
        <v>16.8947365987278</v>
      </c>
      <c r="M44" s="74">
        <v>-0.44361532925253899</v>
      </c>
      <c r="N44" s="72">
        <v>709646.07689999999</v>
      </c>
      <c r="O44" s="72">
        <v>9346238.8763999995</v>
      </c>
      <c r="P44" s="72">
        <v>30</v>
      </c>
      <c r="Q44" s="72">
        <v>28</v>
      </c>
      <c r="R44" s="74">
        <v>7.1428571428571397</v>
      </c>
      <c r="S44" s="72">
        <v>396.88673666666699</v>
      </c>
      <c r="T44" s="72">
        <v>393.73486071428601</v>
      </c>
      <c r="U44" s="75">
        <v>0.794149983154536</v>
      </c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47404</v>
      </c>
      <c r="D2" s="32">
        <v>534276.53100341896</v>
      </c>
      <c r="E2" s="32">
        <v>392374.28147350397</v>
      </c>
      <c r="F2" s="32">
        <v>141902.24952991499</v>
      </c>
      <c r="G2" s="32">
        <v>392374.28147350397</v>
      </c>
      <c r="H2" s="32">
        <v>0.26559701071542402</v>
      </c>
    </row>
    <row r="3" spans="1:8" ht="14.25" x14ac:dyDescent="0.2">
      <c r="A3" s="32">
        <v>2</v>
      </c>
      <c r="B3" s="33">
        <v>13</v>
      </c>
      <c r="C3" s="32">
        <v>8487.6579999999994</v>
      </c>
      <c r="D3" s="32">
        <v>77183.681950631595</v>
      </c>
      <c r="E3" s="32">
        <v>60020.737835277199</v>
      </c>
      <c r="F3" s="32">
        <v>17162.944115354399</v>
      </c>
      <c r="G3" s="32">
        <v>60020.737835277199</v>
      </c>
      <c r="H3" s="32">
        <v>0.22236493105281199</v>
      </c>
    </row>
    <row r="4" spans="1:8" ht="14.25" x14ac:dyDescent="0.2">
      <c r="A4" s="32">
        <v>3</v>
      </c>
      <c r="B4" s="33">
        <v>14</v>
      </c>
      <c r="C4" s="32">
        <v>84785</v>
      </c>
      <c r="D4" s="32">
        <v>83602.129017948697</v>
      </c>
      <c r="E4" s="32">
        <v>61005.073411111101</v>
      </c>
      <c r="F4" s="32">
        <v>22597.055606837599</v>
      </c>
      <c r="G4" s="32">
        <v>61005.073411111101</v>
      </c>
      <c r="H4" s="32">
        <v>0.27029282474356803</v>
      </c>
    </row>
    <row r="5" spans="1:8" ht="14.25" x14ac:dyDescent="0.2">
      <c r="A5" s="32">
        <v>4</v>
      </c>
      <c r="B5" s="33">
        <v>15</v>
      </c>
      <c r="C5" s="32">
        <v>2679</v>
      </c>
      <c r="D5" s="32">
        <v>40481.483132478599</v>
      </c>
      <c r="E5" s="32">
        <v>30414.070052136802</v>
      </c>
      <c r="F5" s="32">
        <v>10067.413080341899</v>
      </c>
      <c r="G5" s="32">
        <v>30414.070052136802</v>
      </c>
      <c r="H5" s="32">
        <v>0.24869180428482601</v>
      </c>
    </row>
    <row r="6" spans="1:8" ht="14.25" x14ac:dyDescent="0.2">
      <c r="A6" s="32">
        <v>5</v>
      </c>
      <c r="B6" s="33">
        <v>16</v>
      </c>
      <c r="C6" s="32">
        <v>5895</v>
      </c>
      <c r="D6" s="32">
        <v>213078.03991623901</v>
      </c>
      <c r="E6" s="32">
        <v>178466.219347009</v>
      </c>
      <c r="F6" s="32">
        <v>34611.820569230797</v>
      </c>
      <c r="G6" s="32">
        <v>178466.219347009</v>
      </c>
      <c r="H6" s="32">
        <v>0.16243729566330101</v>
      </c>
    </row>
    <row r="7" spans="1:8" ht="14.25" x14ac:dyDescent="0.2">
      <c r="A7" s="32">
        <v>6</v>
      </c>
      <c r="B7" s="33">
        <v>17</v>
      </c>
      <c r="C7" s="32">
        <v>13667</v>
      </c>
      <c r="D7" s="32">
        <v>203219.63906923099</v>
      </c>
      <c r="E7" s="32">
        <v>141154.64434700899</v>
      </c>
      <c r="F7" s="32">
        <v>62064.994722222204</v>
      </c>
      <c r="G7" s="32">
        <v>141154.64434700899</v>
      </c>
      <c r="H7" s="32">
        <v>0.30540844874288198</v>
      </c>
    </row>
    <row r="8" spans="1:8" ht="14.25" x14ac:dyDescent="0.2">
      <c r="A8" s="32">
        <v>7</v>
      </c>
      <c r="B8" s="33">
        <v>18</v>
      </c>
      <c r="C8" s="32">
        <v>47188</v>
      </c>
      <c r="D8" s="32">
        <v>116401.918623077</v>
      </c>
      <c r="E8" s="32">
        <v>92306.8891128205</v>
      </c>
      <c r="F8" s="32">
        <v>24095.029510256401</v>
      </c>
      <c r="G8" s="32">
        <v>92306.8891128205</v>
      </c>
      <c r="H8" s="32">
        <v>0.20699855977699899</v>
      </c>
    </row>
    <row r="9" spans="1:8" ht="14.25" x14ac:dyDescent="0.2">
      <c r="A9" s="32">
        <v>8</v>
      </c>
      <c r="B9" s="33">
        <v>19</v>
      </c>
      <c r="C9" s="32">
        <v>14225</v>
      </c>
      <c r="D9" s="32">
        <v>74012.634796581202</v>
      </c>
      <c r="E9" s="32">
        <v>64005.4190632479</v>
      </c>
      <c r="F9" s="32">
        <v>10007.2157333333</v>
      </c>
      <c r="G9" s="32">
        <v>64005.4190632479</v>
      </c>
      <c r="H9" s="32">
        <v>0.13520955929805101</v>
      </c>
    </row>
    <row r="10" spans="1:8" ht="14.25" x14ac:dyDescent="0.2">
      <c r="A10" s="32">
        <v>9</v>
      </c>
      <c r="B10" s="33">
        <v>21</v>
      </c>
      <c r="C10" s="32">
        <v>162263</v>
      </c>
      <c r="D10" s="32">
        <v>657223.10900000005</v>
      </c>
      <c r="E10" s="32">
        <v>627199.99329999997</v>
      </c>
      <c r="F10" s="32">
        <v>30023.115699999998</v>
      </c>
      <c r="G10" s="32">
        <v>627199.99329999997</v>
      </c>
      <c r="H10" s="32">
        <v>4.5681771211121498E-2</v>
      </c>
    </row>
    <row r="11" spans="1:8" ht="14.25" x14ac:dyDescent="0.2">
      <c r="A11" s="32">
        <v>10</v>
      </c>
      <c r="B11" s="33">
        <v>22</v>
      </c>
      <c r="C11" s="32">
        <v>26141.554</v>
      </c>
      <c r="D11" s="32">
        <v>401861.23814358999</v>
      </c>
      <c r="E11" s="32">
        <v>351891.72808205098</v>
      </c>
      <c r="F11" s="32">
        <v>49969.510061538502</v>
      </c>
      <c r="G11" s="32">
        <v>351891.72808205098</v>
      </c>
      <c r="H11" s="32">
        <v>0.12434518514991399</v>
      </c>
    </row>
    <row r="12" spans="1:8" ht="14.25" x14ac:dyDescent="0.2">
      <c r="A12" s="32">
        <v>11</v>
      </c>
      <c r="B12" s="33">
        <v>23</v>
      </c>
      <c r="C12" s="32">
        <v>140844.266</v>
      </c>
      <c r="D12" s="32">
        <v>1148546.6205265</v>
      </c>
      <c r="E12" s="32">
        <v>1002187.26047436</v>
      </c>
      <c r="F12" s="32">
        <v>146359.360052137</v>
      </c>
      <c r="G12" s="32">
        <v>1002187.26047436</v>
      </c>
      <c r="H12" s="32">
        <v>0.12743005589537601</v>
      </c>
    </row>
    <row r="13" spans="1:8" ht="14.25" x14ac:dyDescent="0.2">
      <c r="A13" s="32">
        <v>12</v>
      </c>
      <c r="B13" s="33">
        <v>24</v>
      </c>
      <c r="C13" s="32">
        <v>15513.08</v>
      </c>
      <c r="D13" s="32">
        <v>476725.405950427</v>
      </c>
      <c r="E13" s="32">
        <v>446255.95473333303</v>
      </c>
      <c r="F13" s="32">
        <v>30469.451217094</v>
      </c>
      <c r="G13" s="32">
        <v>446255.95473333303</v>
      </c>
      <c r="H13" s="32">
        <v>6.3914049548813898E-2</v>
      </c>
    </row>
    <row r="14" spans="1:8" ht="14.25" x14ac:dyDescent="0.2">
      <c r="A14" s="32">
        <v>13</v>
      </c>
      <c r="B14" s="33">
        <v>25</v>
      </c>
      <c r="C14" s="32">
        <v>75890</v>
      </c>
      <c r="D14" s="32">
        <v>924327.44689999998</v>
      </c>
      <c r="E14" s="32">
        <v>868835.57700000005</v>
      </c>
      <c r="F14" s="32">
        <v>55491.869899999998</v>
      </c>
      <c r="G14" s="32">
        <v>868835.57700000005</v>
      </c>
      <c r="H14" s="32">
        <v>6.0034861115623103E-2</v>
      </c>
    </row>
    <row r="15" spans="1:8" ht="14.25" x14ac:dyDescent="0.2">
      <c r="A15" s="32">
        <v>14</v>
      </c>
      <c r="B15" s="33">
        <v>26</v>
      </c>
      <c r="C15" s="32">
        <v>70471</v>
      </c>
      <c r="D15" s="32">
        <v>330128.81496096402</v>
      </c>
      <c r="E15" s="32">
        <v>302800.37344572297</v>
      </c>
      <c r="F15" s="32">
        <v>27328.441515240898</v>
      </c>
      <c r="G15" s="32">
        <v>302800.37344572297</v>
      </c>
      <c r="H15" s="32">
        <v>8.2781145652106702E-2</v>
      </c>
    </row>
    <row r="16" spans="1:8" ht="14.25" x14ac:dyDescent="0.2">
      <c r="A16" s="32">
        <v>15</v>
      </c>
      <c r="B16" s="33">
        <v>27</v>
      </c>
      <c r="C16" s="32">
        <v>139515.905</v>
      </c>
      <c r="D16" s="32">
        <v>939738.651166667</v>
      </c>
      <c r="E16" s="32">
        <v>854170.34400000004</v>
      </c>
      <c r="F16" s="32">
        <v>85568.307166666695</v>
      </c>
      <c r="G16" s="32">
        <v>854170.34400000004</v>
      </c>
      <c r="H16" s="32">
        <v>9.1055430209702803E-2</v>
      </c>
    </row>
    <row r="17" spans="1:8" ht="14.25" x14ac:dyDescent="0.2">
      <c r="A17" s="32">
        <v>16</v>
      </c>
      <c r="B17" s="33">
        <v>29</v>
      </c>
      <c r="C17" s="32">
        <v>164438</v>
      </c>
      <c r="D17" s="32">
        <v>2153900.83038462</v>
      </c>
      <c r="E17" s="32">
        <v>1909736.6597863201</v>
      </c>
      <c r="F17" s="32">
        <v>244164.17059829101</v>
      </c>
      <c r="G17" s="32">
        <v>1909736.6597863201</v>
      </c>
      <c r="H17" s="32">
        <v>0.11335905866877399</v>
      </c>
    </row>
    <row r="18" spans="1:8" ht="14.25" x14ac:dyDescent="0.2">
      <c r="A18" s="32">
        <v>17</v>
      </c>
      <c r="B18" s="33">
        <v>31</v>
      </c>
      <c r="C18" s="32">
        <v>26682.638999999999</v>
      </c>
      <c r="D18" s="32">
        <v>208910.003930512</v>
      </c>
      <c r="E18" s="32">
        <v>169206.72045367101</v>
      </c>
      <c r="F18" s="32">
        <v>39703.283476841199</v>
      </c>
      <c r="G18" s="32">
        <v>169206.72045367101</v>
      </c>
      <c r="H18" s="32">
        <v>0.19004969953496001</v>
      </c>
    </row>
    <row r="19" spans="1:8" ht="14.25" x14ac:dyDescent="0.2">
      <c r="A19" s="32">
        <v>18</v>
      </c>
      <c r="B19" s="33">
        <v>32</v>
      </c>
      <c r="C19" s="32">
        <v>13375.63</v>
      </c>
      <c r="D19" s="32">
        <v>226948.574559111</v>
      </c>
      <c r="E19" s="32">
        <v>206004.813753011</v>
      </c>
      <c r="F19" s="32">
        <v>20943.760806099701</v>
      </c>
      <c r="G19" s="32">
        <v>206004.813753011</v>
      </c>
      <c r="H19" s="32">
        <v>9.2284169868820903E-2</v>
      </c>
    </row>
    <row r="20" spans="1:8" ht="14.25" x14ac:dyDescent="0.2">
      <c r="A20" s="32">
        <v>19</v>
      </c>
      <c r="B20" s="33">
        <v>33</v>
      </c>
      <c r="C20" s="32">
        <v>24946.384999999998</v>
      </c>
      <c r="D20" s="32">
        <v>430117.763885425</v>
      </c>
      <c r="E20" s="32">
        <v>332249.21314383199</v>
      </c>
      <c r="F20" s="32">
        <v>97868.550741593004</v>
      </c>
      <c r="G20" s="32">
        <v>332249.21314383199</v>
      </c>
      <c r="H20" s="32">
        <v>0.227538964811654</v>
      </c>
    </row>
    <row r="21" spans="1:8" ht="14.25" x14ac:dyDescent="0.2">
      <c r="A21" s="32">
        <v>20</v>
      </c>
      <c r="B21" s="33">
        <v>34</v>
      </c>
      <c r="C21" s="32">
        <v>40515.165000000001</v>
      </c>
      <c r="D21" s="32">
        <v>193932.081775025</v>
      </c>
      <c r="E21" s="32">
        <v>134783.83266064501</v>
      </c>
      <c r="F21" s="32">
        <v>59148.249114379199</v>
      </c>
      <c r="G21" s="32">
        <v>134783.83266064501</v>
      </c>
      <c r="H21" s="32">
        <v>0.30499465881563398</v>
      </c>
    </row>
    <row r="22" spans="1:8" ht="14.25" x14ac:dyDescent="0.2">
      <c r="A22" s="32">
        <v>21</v>
      </c>
      <c r="B22" s="33">
        <v>35</v>
      </c>
      <c r="C22" s="32">
        <v>34274.586000000003</v>
      </c>
      <c r="D22" s="32">
        <v>857131.68484601798</v>
      </c>
      <c r="E22" s="32">
        <v>821510.89538672601</v>
      </c>
      <c r="F22" s="32">
        <v>35620.789459291998</v>
      </c>
      <c r="G22" s="32">
        <v>821510.89538672601</v>
      </c>
      <c r="H22" s="32">
        <v>4.1558129385557897E-2</v>
      </c>
    </row>
    <row r="23" spans="1:8" ht="14.25" x14ac:dyDescent="0.2">
      <c r="A23" s="32">
        <v>22</v>
      </c>
      <c r="B23" s="33">
        <v>36</v>
      </c>
      <c r="C23" s="32">
        <v>155333.98000000001</v>
      </c>
      <c r="D23" s="32">
        <v>687309.71965221199</v>
      </c>
      <c r="E23" s="32">
        <v>605730.48184238095</v>
      </c>
      <c r="F23" s="32">
        <v>81579.237809831102</v>
      </c>
      <c r="G23" s="32">
        <v>605730.48184238095</v>
      </c>
      <c r="H23" s="32">
        <v>0.11869356052626601</v>
      </c>
    </row>
    <row r="24" spans="1:8" ht="14.25" x14ac:dyDescent="0.2">
      <c r="A24" s="32">
        <v>23</v>
      </c>
      <c r="B24" s="33">
        <v>37</v>
      </c>
      <c r="C24" s="32">
        <v>107809.158</v>
      </c>
      <c r="D24" s="32">
        <v>857256.27768584096</v>
      </c>
      <c r="E24" s="32">
        <v>747241.09453504696</v>
      </c>
      <c r="F24" s="32">
        <v>110015.183150793</v>
      </c>
      <c r="G24" s="32">
        <v>747241.09453504696</v>
      </c>
      <c r="H24" s="32">
        <v>0.12833406533665601</v>
      </c>
    </row>
    <row r="25" spans="1:8" ht="14.25" x14ac:dyDescent="0.2">
      <c r="A25" s="32">
        <v>24</v>
      </c>
      <c r="B25" s="33">
        <v>38</v>
      </c>
      <c r="C25" s="32">
        <v>144393.36300000001</v>
      </c>
      <c r="D25" s="32">
        <v>713239.07929999998</v>
      </c>
      <c r="E25" s="32">
        <v>689331.73400000005</v>
      </c>
      <c r="F25" s="32">
        <v>23907.345300000001</v>
      </c>
      <c r="G25" s="32">
        <v>689331.73400000005</v>
      </c>
      <c r="H25" s="32">
        <v>3.3519399026008999E-2</v>
      </c>
    </row>
    <row r="26" spans="1:8" ht="14.25" x14ac:dyDescent="0.2">
      <c r="A26" s="32">
        <v>25</v>
      </c>
      <c r="B26" s="33">
        <v>39</v>
      </c>
      <c r="C26" s="32">
        <v>96660.093999999997</v>
      </c>
      <c r="D26" s="32">
        <v>103982.113176356</v>
      </c>
      <c r="E26" s="32">
        <v>78352.947218301793</v>
      </c>
      <c r="F26" s="32">
        <v>25629.165958054</v>
      </c>
      <c r="G26" s="32">
        <v>78352.947218301793</v>
      </c>
      <c r="H26" s="32">
        <v>0.24647667925911801</v>
      </c>
    </row>
    <row r="27" spans="1:8" ht="14.25" x14ac:dyDescent="0.2">
      <c r="A27" s="32">
        <v>26</v>
      </c>
      <c r="B27" s="33">
        <v>40</v>
      </c>
      <c r="C27" s="32">
        <v>1</v>
      </c>
      <c r="D27" s="32">
        <v>15.384600000000001</v>
      </c>
      <c r="E27" s="32">
        <v>15.384600000000001</v>
      </c>
      <c r="F27" s="32">
        <v>0</v>
      </c>
      <c r="G27" s="32">
        <v>15.384600000000001</v>
      </c>
      <c r="H27" s="32">
        <v>0</v>
      </c>
    </row>
    <row r="28" spans="1:8" ht="14.25" x14ac:dyDescent="0.2">
      <c r="A28" s="32">
        <v>27</v>
      </c>
      <c r="B28" s="33">
        <v>42</v>
      </c>
      <c r="C28" s="32">
        <v>7805.393</v>
      </c>
      <c r="D28" s="32">
        <v>138353.4755</v>
      </c>
      <c r="E28" s="32">
        <v>126050.2911</v>
      </c>
      <c r="F28" s="32">
        <v>12303.1844</v>
      </c>
      <c r="G28" s="32">
        <v>126050.2911</v>
      </c>
      <c r="H28" s="32">
        <v>8.8925734287029198E-2</v>
      </c>
    </row>
    <row r="29" spans="1:8" ht="14.25" x14ac:dyDescent="0.2">
      <c r="A29" s="32">
        <v>28</v>
      </c>
      <c r="B29" s="33">
        <v>75</v>
      </c>
      <c r="C29" s="32">
        <v>484</v>
      </c>
      <c r="D29" s="32">
        <v>353715.38461538497</v>
      </c>
      <c r="E29" s="32">
        <v>316745.57692307699</v>
      </c>
      <c r="F29" s="32">
        <v>36969.807692307702</v>
      </c>
      <c r="G29" s="32">
        <v>316745.57692307699</v>
      </c>
      <c r="H29" s="32">
        <v>0.104518517713068</v>
      </c>
    </row>
    <row r="30" spans="1:8" ht="14.25" x14ac:dyDescent="0.2">
      <c r="A30" s="32">
        <v>29</v>
      </c>
      <c r="B30" s="33">
        <v>76</v>
      </c>
      <c r="C30" s="32">
        <v>1684</v>
      </c>
      <c r="D30" s="32">
        <v>283076.08209401701</v>
      </c>
      <c r="E30" s="32">
        <v>266470.56465213699</v>
      </c>
      <c r="F30" s="32">
        <v>16605.5174418803</v>
      </c>
      <c r="G30" s="32">
        <v>266470.56465213699</v>
      </c>
      <c r="H30" s="32">
        <v>5.8660969584725303E-2</v>
      </c>
    </row>
    <row r="31" spans="1:8" ht="14.25" x14ac:dyDescent="0.2">
      <c r="A31" s="32">
        <v>30</v>
      </c>
      <c r="B31" s="33">
        <v>99</v>
      </c>
      <c r="C31" s="32">
        <v>31</v>
      </c>
      <c r="D31" s="32">
        <v>11906.602223735001</v>
      </c>
      <c r="E31" s="32">
        <v>10282.4025414114</v>
      </c>
      <c r="F31" s="32">
        <v>1624.19968232358</v>
      </c>
      <c r="G31" s="32">
        <v>10282.4025414114</v>
      </c>
      <c r="H31" s="32">
        <v>0.13641168587003299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2014-09-24T00:39:28Z</dcterms:modified>
</cp:coreProperties>
</file>