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<sst xmlns="http://schemas.openxmlformats.org/spreadsheetml/2006/main" count="116" uniqueCount="73">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</sst>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24" sqref="L24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13379296.5561</v>
      </c>
      <c r="F3" s="25">
        <f>RA!I7</f>
        <v>1531398.1172</v>
      </c>
      <c r="G3" s="16">
        <f>E3-F3</f>
        <v>11847898.438899999</v>
      </c>
      <c r="H3" s="27">
        <f>RA!J7</f>
        <v>11.446028651646801</v>
      </c>
      <c r="I3" s="20">
        <f>SUM(I4:I40)</f>
        <v>13379301.166727152</v>
      </c>
      <c r="J3" s="21">
        <f>SUM(J4:J40)</f>
        <v>11847898.408168619</v>
      </c>
      <c r="K3" s="22">
        <f>E3-I3</f>
        <v>-4.6106271520256996</v>
      </c>
      <c r="L3" s="22">
        <f>G3-J3</f>
        <v>3.0731379985809326E-2</v>
      </c>
    </row>
    <row r="4" spans="1:13" x14ac:dyDescent="0.15">
      <c r="A4" s="40">
        <f>RA!A8</f>
        <v>41906</v>
      </c>
      <c r="B4" s="12">
        <v>12</v>
      </c>
      <c r="C4" s="37" t="s">
        <v>6</v>
      </c>
      <c r="D4" s="37"/>
      <c r="E4" s="15">
        <f>VLOOKUP(C4,RA!B8:D39,3,0)</f>
        <v>526000.68229999999</v>
      </c>
      <c r="F4" s="25">
        <f>VLOOKUP(C4,RA!B8:I43,8,0)</f>
        <v>140002.23980000001</v>
      </c>
      <c r="G4" s="16">
        <f t="shared" ref="G4:G40" si="0">E4-F4</f>
        <v>385998.4425</v>
      </c>
      <c r="H4" s="27">
        <f>RA!J8</f>
        <v>26.616360873872601</v>
      </c>
      <c r="I4" s="20">
        <f>VLOOKUP(B4,RMS!B:D,3,FALSE)</f>
        <v>526001.37511709402</v>
      </c>
      <c r="J4" s="21">
        <f>VLOOKUP(B4,RMS!B:E,4,FALSE)</f>
        <v>385998.44581623899</v>
      </c>
      <c r="K4" s="22">
        <f t="shared" ref="K4:K40" si="1">E4-I4</f>
        <v>-0.69281709403730929</v>
      </c>
      <c r="L4" s="22">
        <f t="shared" ref="L4:L40" si="2">G4-J4</f>
        <v>-3.3162389881908894E-3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VLOOKUP(C5,RA!B8:D40,3,0)</f>
        <v>72911.122900000002</v>
      </c>
      <c r="F5" s="25">
        <f>VLOOKUP(C5,RA!B9:I44,8,0)</f>
        <v>16477.1394</v>
      </c>
      <c r="G5" s="16">
        <f t="shared" si="0"/>
        <v>56433.983500000002</v>
      </c>
      <c r="H5" s="27">
        <f>RA!J9</f>
        <v>22.598937918702699</v>
      </c>
      <c r="I5" s="20">
        <f>VLOOKUP(B5,RMS!B:D,3,FALSE)</f>
        <v>72911.151388540995</v>
      </c>
      <c r="J5" s="21">
        <f>VLOOKUP(B5,RMS!B:E,4,FALSE)</f>
        <v>56433.981803502</v>
      </c>
      <c r="K5" s="22">
        <f t="shared" si="1"/>
        <v>-2.8488540992839262E-2</v>
      </c>
      <c r="L5" s="22">
        <f t="shared" si="2"/>
        <v>1.6964980022748932E-3</v>
      </c>
      <c r="M5" s="35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VLOOKUP(C6,RA!B10:D41,3,0)</f>
        <v>84712.761199999994</v>
      </c>
      <c r="F6" s="25">
        <f>VLOOKUP(C6,RA!B10:I45,8,0)</f>
        <v>21862.832299999998</v>
      </c>
      <c r="G6" s="16">
        <f t="shared" si="0"/>
        <v>62849.928899999999</v>
      </c>
      <c r="H6" s="27">
        <f>RA!J10</f>
        <v>25.8081922844937</v>
      </c>
      <c r="I6" s="20">
        <f>VLOOKUP(B6,RMS!B:D,3,FALSE)</f>
        <v>84714.601938461507</v>
      </c>
      <c r="J6" s="21">
        <f>VLOOKUP(B6,RMS!B:E,4,FALSE)</f>
        <v>62849.928373504299</v>
      </c>
      <c r="K6" s="22">
        <f t="shared" si="1"/>
        <v>-1.8407384615129558</v>
      </c>
      <c r="L6" s="22">
        <f t="shared" si="2"/>
        <v>5.2649569988716394E-4</v>
      </c>
      <c r="M6" s="35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VLOOKUP(C7,RA!B10:D42,3,0)</f>
        <v>41659.999100000001</v>
      </c>
      <c r="F7" s="25">
        <f>VLOOKUP(C7,RA!B11:I46,8,0)</f>
        <v>9979.1653999999999</v>
      </c>
      <c r="G7" s="16">
        <f t="shared" si="0"/>
        <v>31680.833700000003</v>
      </c>
      <c r="H7" s="27">
        <f>RA!J11</f>
        <v>23.953830090217199</v>
      </c>
      <c r="I7" s="20">
        <f>VLOOKUP(B7,RMS!B:D,3,FALSE)</f>
        <v>41660.035487179499</v>
      </c>
      <c r="J7" s="21">
        <f>VLOOKUP(B7,RMS!B:E,4,FALSE)</f>
        <v>31680.833558974398</v>
      </c>
      <c r="K7" s="22">
        <f t="shared" si="1"/>
        <v>-3.638717949797865E-2</v>
      </c>
      <c r="L7" s="22">
        <f t="shared" si="2"/>
        <v>1.410256045346614E-4</v>
      </c>
      <c r="M7" s="35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VLOOKUP(C8,RA!B12:D43,3,0)</f>
        <v>198165.76699999999</v>
      </c>
      <c r="F8" s="25">
        <f>VLOOKUP(C8,RA!B12:I47,8,0)</f>
        <v>23644.710999999999</v>
      </c>
      <c r="G8" s="16">
        <f t="shared" si="0"/>
        <v>174521.05599999998</v>
      </c>
      <c r="H8" s="27">
        <f>RA!J12</f>
        <v>11.9317838585107</v>
      </c>
      <c r="I8" s="20">
        <f>VLOOKUP(B8,RMS!B:D,3,FALSE)</f>
        <v>198165.87981880299</v>
      </c>
      <c r="J8" s="21">
        <f>VLOOKUP(B8,RMS!B:E,4,FALSE)</f>
        <v>174521.03356410301</v>
      </c>
      <c r="K8" s="22">
        <f t="shared" si="1"/>
        <v>-0.11281880299793556</v>
      </c>
      <c r="L8" s="22">
        <f t="shared" si="2"/>
        <v>2.2435896971728653E-2</v>
      </c>
      <c r="M8" s="35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VLOOKUP(C9,RA!B12:D44,3,0)</f>
        <v>211672.7628</v>
      </c>
      <c r="F9" s="25">
        <f>VLOOKUP(C9,RA!B13:I48,8,0)</f>
        <v>63165.491800000003</v>
      </c>
      <c r="G9" s="16">
        <f t="shared" si="0"/>
        <v>148507.27100000001</v>
      </c>
      <c r="H9" s="27">
        <f>RA!J13</f>
        <v>29.8411051872943</v>
      </c>
      <c r="I9" s="20">
        <f>VLOOKUP(B9,RMS!B:D,3,FALSE)</f>
        <v>211672.975824786</v>
      </c>
      <c r="J9" s="21">
        <f>VLOOKUP(B9,RMS!B:E,4,FALSE)</f>
        <v>148507.27028803399</v>
      </c>
      <c r="K9" s="22">
        <f t="shared" si="1"/>
        <v>-0.21302478600409813</v>
      </c>
      <c r="L9" s="22">
        <f t="shared" si="2"/>
        <v>7.1196601493284106E-4</v>
      </c>
      <c r="M9" s="35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VLOOKUP(C10,RA!B14:D45,3,0)</f>
        <v>124921.9985</v>
      </c>
      <c r="F10" s="25">
        <f>VLOOKUP(C10,RA!B14:I49,8,0)</f>
        <v>26660.248599999999</v>
      </c>
      <c r="G10" s="16">
        <f t="shared" si="0"/>
        <v>98261.749899999995</v>
      </c>
      <c r="H10" s="27">
        <f>RA!J14</f>
        <v>21.3415162422333</v>
      </c>
      <c r="I10" s="20">
        <f>VLOOKUP(B10,RMS!B:D,3,FALSE)</f>
        <v>124922.005462393</v>
      </c>
      <c r="J10" s="21">
        <f>VLOOKUP(B10,RMS!B:E,4,FALSE)</f>
        <v>98261.748915384596</v>
      </c>
      <c r="K10" s="22">
        <f t="shared" si="1"/>
        <v>-6.9623930030502379E-3</v>
      </c>
      <c r="L10" s="22">
        <f t="shared" si="2"/>
        <v>9.8461539892014116E-4</v>
      </c>
      <c r="M10" s="35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VLOOKUP(C11,RA!B14:D46,3,0)</f>
        <v>64125.765700000004</v>
      </c>
      <c r="F11" s="25">
        <f>VLOOKUP(C11,RA!B15:I50,8,0)</f>
        <v>12825.5581</v>
      </c>
      <c r="G11" s="16">
        <f t="shared" si="0"/>
        <v>51300.207600000002</v>
      </c>
      <c r="H11" s="27">
        <f>RA!J15</f>
        <v>20.000631509028501</v>
      </c>
      <c r="I11" s="20">
        <f>VLOOKUP(B11,RMS!B:D,3,FALSE)</f>
        <v>64125.803593162404</v>
      </c>
      <c r="J11" s="21">
        <f>VLOOKUP(B11,RMS!B:E,4,FALSE)</f>
        <v>51300.207905982898</v>
      </c>
      <c r="K11" s="22">
        <f t="shared" si="1"/>
        <v>-3.7893162399996072E-2</v>
      </c>
      <c r="L11" s="22">
        <f t="shared" si="2"/>
        <v>-3.0598289595218375E-4</v>
      </c>
      <c r="M11" s="35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VLOOKUP(C12,RA!B16:D47,3,0)</f>
        <v>625021.40529999998</v>
      </c>
      <c r="F12" s="25">
        <f>VLOOKUP(C12,RA!B16:I51,8,0)</f>
        <v>47645.623500000002</v>
      </c>
      <c r="G12" s="16">
        <f t="shared" si="0"/>
        <v>577375.7818</v>
      </c>
      <c r="H12" s="27">
        <f>RA!J16</f>
        <v>7.6230386825121403</v>
      </c>
      <c r="I12" s="20">
        <f>VLOOKUP(B12,RMS!B:D,3,FALSE)</f>
        <v>625021.07949999999</v>
      </c>
      <c r="J12" s="21">
        <f>VLOOKUP(B12,RMS!B:E,4,FALSE)</f>
        <v>577375.7818</v>
      </c>
      <c r="K12" s="22">
        <f t="shared" si="1"/>
        <v>0.32579999999143183</v>
      </c>
      <c r="L12" s="22">
        <f t="shared" si="2"/>
        <v>0</v>
      </c>
      <c r="M12" s="35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VLOOKUP(C13,RA!B16:D48,3,0)</f>
        <v>402935.11749999999</v>
      </c>
      <c r="F13" s="25">
        <f>VLOOKUP(C13,RA!B17:I52,8,0)</f>
        <v>59059.934300000001</v>
      </c>
      <c r="G13" s="16">
        <f t="shared" si="0"/>
        <v>343875.18319999997</v>
      </c>
      <c r="H13" s="27">
        <f>RA!J17</f>
        <v>14.657430374010501</v>
      </c>
      <c r="I13" s="20">
        <f>VLOOKUP(B13,RMS!B:D,3,FALSE)</f>
        <v>402935.18493589701</v>
      </c>
      <c r="J13" s="21">
        <f>VLOOKUP(B13,RMS!B:E,4,FALSE)</f>
        <v>343875.18303589697</v>
      </c>
      <c r="K13" s="22">
        <f t="shared" si="1"/>
        <v>-6.7435897013638169E-2</v>
      </c>
      <c r="L13" s="22">
        <f t="shared" si="2"/>
        <v>1.6410299576818943E-4</v>
      </c>
      <c r="M13" s="35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VLOOKUP(C14,RA!B18:D49,3,0)</f>
        <v>1189414.6731</v>
      </c>
      <c r="F14" s="25">
        <f>VLOOKUP(C14,RA!B18:I53,8,0)</f>
        <v>169278.7366</v>
      </c>
      <c r="G14" s="16">
        <f t="shared" si="0"/>
        <v>1020135.9365000001</v>
      </c>
      <c r="H14" s="27">
        <f>RA!J18</f>
        <v>14.232104280234299</v>
      </c>
      <c r="I14" s="20">
        <f>VLOOKUP(B14,RMS!B:D,3,FALSE)</f>
        <v>1189415.0007863201</v>
      </c>
      <c r="J14" s="21">
        <f>VLOOKUP(B14,RMS!B:E,4,FALSE)</f>
        <v>1020135.93619145</v>
      </c>
      <c r="K14" s="22">
        <f t="shared" si="1"/>
        <v>-0.32768632005900145</v>
      </c>
      <c r="L14" s="22">
        <f t="shared" si="2"/>
        <v>3.0855007935315371E-4</v>
      </c>
      <c r="M14" s="35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VLOOKUP(C15,RA!B18:D50,3,0)</f>
        <v>701745.12970000005</v>
      </c>
      <c r="F15" s="25">
        <f>VLOOKUP(C15,RA!B19:I54,8,0)</f>
        <v>30908.749100000001</v>
      </c>
      <c r="G15" s="16">
        <f t="shared" si="0"/>
        <v>670836.38060000003</v>
      </c>
      <c r="H15" s="27">
        <f>RA!J19</f>
        <v>4.4045548436102004</v>
      </c>
      <c r="I15" s="20">
        <f>VLOOKUP(B15,RMS!B:D,3,FALSE)</f>
        <v>701745.26376068406</v>
      </c>
      <c r="J15" s="21">
        <f>VLOOKUP(B15,RMS!B:E,4,FALSE)</f>
        <v>670836.38100170903</v>
      </c>
      <c r="K15" s="22">
        <f t="shared" si="1"/>
        <v>-0.13406068400945514</v>
      </c>
      <c r="L15" s="22">
        <f t="shared" si="2"/>
        <v>-4.0170899592339993E-4</v>
      </c>
      <c r="M15" s="35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VLOOKUP(C16,RA!B20:D51,3,0)</f>
        <v>878576.28969999996</v>
      </c>
      <c r="F16" s="25">
        <f>VLOOKUP(C16,RA!B20:I55,8,0)</f>
        <v>56423.368499999997</v>
      </c>
      <c r="G16" s="16">
        <f t="shared" si="0"/>
        <v>822152.92119999998</v>
      </c>
      <c r="H16" s="27">
        <f>RA!J20</f>
        <v>6.4221364907612504</v>
      </c>
      <c r="I16" s="20">
        <f>VLOOKUP(B16,RMS!B:D,3,FALSE)</f>
        <v>878576.28430000006</v>
      </c>
      <c r="J16" s="21">
        <f>VLOOKUP(B16,RMS!B:E,4,FALSE)</f>
        <v>822152.92119999998</v>
      </c>
      <c r="K16" s="22">
        <f t="shared" si="1"/>
        <v>5.3999999072402716E-3</v>
      </c>
      <c r="L16" s="22">
        <f t="shared" si="2"/>
        <v>0</v>
      </c>
      <c r="M16" s="35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VLOOKUP(C17,RA!B20:D52,3,0)</f>
        <v>316186.59639999998</v>
      </c>
      <c r="F17" s="25">
        <f>VLOOKUP(C17,RA!B21:I56,8,0)</f>
        <v>30533.869500000001</v>
      </c>
      <c r="G17" s="16">
        <f t="shared" si="0"/>
        <v>285652.72690000001</v>
      </c>
      <c r="H17" s="27">
        <f>RA!J21</f>
        <v>9.6569145712212094</v>
      </c>
      <c r="I17" s="20">
        <f>VLOOKUP(B17,RMS!B:D,3,FALSE)</f>
        <v>316186.916284532</v>
      </c>
      <c r="J17" s="21">
        <f>VLOOKUP(B17,RMS!B:E,4,FALSE)</f>
        <v>285652.72666339902</v>
      </c>
      <c r="K17" s="22">
        <f t="shared" si="1"/>
        <v>-0.31988453201483935</v>
      </c>
      <c r="L17" s="22">
        <f t="shared" si="2"/>
        <v>2.3660098668187857E-4</v>
      </c>
      <c r="M17" s="35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VLOOKUP(C18,RA!B22:D53,3,0)</f>
        <v>901981.28130000003</v>
      </c>
      <c r="F18" s="25">
        <f>VLOOKUP(C18,RA!B22:I57,8,0)</f>
        <v>100107.2167</v>
      </c>
      <c r="G18" s="16">
        <f t="shared" si="0"/>
        <v>801874.06460000004</v>
      </c>
      <c r="H18" s="27">
        <f>RA!J22</f>
        <v>11.0985913760559</v>
      </c>
      <c r="I18" s="20">
        <f>VLOOKUP(B18,RMS!B:D,3,FALSE)</f>
        <v>901981.63359999994</v>
      </c>
      <c r="J18" s="21">
        <f>VLOOKUP(B18,RMS!B:E,4,FALSE)</f>
        <v>801874.06460000004</v>
      </c>
      <c r="K18" s="22">
        <f t="shared" si="1"/>
        <v>-0.35229999991133809</v>
      </c>
      <c r="L18" s="22">
        <f t="shared" si="2"/>
        <v>0</v>
      </c>
      <c r="M18" s="35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VLOOKUP(C19,RA!B22:D54,3,0)</f>
        <v>2183098.5521</v>
      </c>
      <c r="F19" s="25">
        <f>VLOOKUP(C19,RA!B23:I58,8,0)</f>
        <v>203126.65169999999</v>
      </c>
      <c r="G19" s="16">
        <f t="shared" si="0"/>
        <v>1979971.9003999999</v>
      </c>
      <c r="H19" s="27">
        <f>RA!J23</f>
        <v>9.3045113105226207</v>
      </c>
      <c r="I19" s="20">
        <f>VLOOKUP(B19,RMS!B:D,3,FALSE)</f>
        <v>2183099.78037094</v>
      </c>
      <c r="J19" s="21">
        <f>VLOOKUP(B19,RMS!B:E,4,FALSE)</f>
        <v>1979971.9325205099</v>
      </c>
      <c r="K19" s="22">
        <f t="shared" si="1"/>
        <v>-1.2282709400169551</v>
      </c>
      <c r="L19" s="22">
        <f t="shared" si="2"/>
        <v>-3.2120510004460812E-2</v>
      </c>
      <c r="M19" s="35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VLOOKUP(C20,RA!B24:D55,3,0)</f>
        <v>213750.3751</v>
      </c>
      <c r="F20" s="25">
        <f>VLOOKUP(C20,RA!B24:I59,8,0)</f>
        <v>40374.130799999999</v>
      </c>
      <c r="G20" s="16">
        <f t="shared" si="0"/>
        <v>173376.24430000002</v>
      </c>
      <c r="H20" s="27">
        <f>RA!J24</f>
        <v>18.888449099147302</v>
      </c>
      <c r="I20" s="20">
        <f>VLOOKUP(B20,RMS!B:D,3,FALSE)</f>
        <v>213750.34109792</v>
      </c>
      <c r="J20" s="21">
        <f>VLOOKUP(B20,RMS!B:E,4,FALSE)</f>
        <v>173376.238595987</v>
      </c>
      <c r="K20" s="22">
        <f t="shared" si="1"/>
        <v>3.4002080006757751E-2</v>
      </c>
      <c r="L20" s="22">
        <f t="shared" si="2"/>
        <v>5.7040130195673555E-3</v>
      </c>
      <c r="M20" s="35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VLOOKUP(C21,RA!B24:D56,3,0)</f>
        <v>241425.3682</v>
      </c>
      <c r="F21" s="25">
        <f>VLOOKUP(C21,RA!B25:I60,8,0)</f>
        <v>21622.094000000001</v>
      </c>
      <c r="G21" s="16">
        <f t="shared" si="0"/>
        <v>219803.27419999999</v>
      </c>
      <c r="H21" s="27">
        <f>RA!J25</f>
        <v>8.9560157497980803</v>
      </c>
      <c r="I21" s="20">
        <f>VLOOKUP(B21,RMS!B:D,3,FALSE)</f>
        <v>241425.37469875201</v>
      </c>
      <c r="J21" s="21">
        <f>VLOOKUP(B21,RMS!B:E,4,FALSE)</f>
        <v>219803.26735881899</v>
      </c>
      <c r="K21" s="22">
        <f t="shared" si="1"/>
        <v>-6.4987520163413137E-3</v>
      </c>
      <c r="L21" s="22">
        <f t="shared" si="2"/>
        <v>6.8411809916142374E-3</v>
      </c>
      <c r="M21" s="35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VLOOKUP(C22,RA!B26:D57,3,0)</f>
        <v>437639.1127</v>
      </c>
      <c r="F22" s="25">
        <f>VLOOKUP(C22,RA!B26:I61,8,0)</f>
        <v>101366.3027</v>
      </c>
      <c r="G22" s="16">
        <f t="shared" si="0"/>
        <v>336272.81</v>
      </c>
      <c r="H22" s="27">
        <f>RA!J26</f>
        <v>23.162075728246499</v>
      </c>
      <c r="I22" s="20">
        <f>VLOOKUP(B22,RMS!B:D,3,FALSE)</f>
        <v>437639.04962191201</v>
      </c>
      <c r="J22" s="21">
        <f>VLOOKUP(B22,RMS!B:E,4,FALSE)</f>
        <v>336272.80071263498</v>
      </c>
      <c r="K22" s="22">
        <f t="shared" si="1"/>
        <v>6.307808798737824E-2</v>
      </c>
      <c r="L22" s="22">
        <f t="shared" si="2"/>
        <v>9.2873650137335062E-3</v>
      </c>
      <c r="M22" s="35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VLOOKUP(C23,RA!B26:D58,3,0)</f>
        <v>206337.47940000001</v>
      </c>
      <c r="F23" s="25">
        <f>VLOOKUP(C23,RA!B27:I62,8,0)</f>
        <v>61691.489600000001</v>
      </c>
      <c r="G23" s="16">
        <f t="shared" si="0"/>
        <v>144645.98980000001</v>
      </c>
      <c r="H23" s="27">
        <f>RA!J27</f>
        <v>29.898344100834301</v>
      </c>
      <c r="I23" s="20">
        <f>VLOOKUP(B23,RMS!B:D,3,FALSE)</f>
        <v>206337.390166205</v>
      </c>
      <c r="J23" s="21">
        <f>VLOOKUP(B23,RMS!B:E,4,FALSE)</f>
        <v>144645.996023324</v>
      </c>
      <c r="K23" s="22">
        <f t="shared" si="1"/>
        <v>8.9233795006293803E-2</v>
      </c>
      <c r="L23" s="22">
        <f t="shared" si="2"/>
        <v>-6.2233239877969027E-3</v>
      </c>
      <c r="M23" s="35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VLOOKUP(C24,RA!B28:D59,3,0)</f>
        <v>855774.92760000005</v>
      </c>
      <c r="F24" s="25">
        <f>VLOOKUP(C24,RA!B28:I63,8,0)</f>
        <v>34164.203300000001</v>
      </c>
      <c r="G24" s="16">
        <f t="shared" si="0"/>
        <v>821610.7243</v>
      </c>
      <c r="H24" s="27">
        <f>RA!J28</f>
        <v>3.9921949332884399</v>
      </c>
      <c r="I24" s="20">
        <f>VLOOKUP(B24,RMS!B:D,3,FALSE)</f>
        <v>855774.925059292</v>
      </c>
      <c r="J24" s="21">
        <f>VLOOKUP(B24,RMS!B:E,4,FALSE)</f>
        <v>821610.71747787599</v>
      </c>
      <c r="K24" s="22">
        <f t="shared" si="1"/>
        <v>2.5407080538570881E-3</v>
      </c>
      <c r="L24" s="22">
        <f t="shared" si="2"/>
        <v>6.8221240071579814E-3</v>
      </c>
      <c r="M24" s="35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VLOOKUP(C25,RA!B28:D60,3,0)</f>
        <v>682482.03130000003</v>
      </c>
      <c r="F25" s="25">
        <f>VLOOKUP(C25,RA!B29:I64,8,0)</f>
        <v>80229.933999999994</v>
      </c>
      <c r="G25" s="16">
        <f t="shared" si="0"/>
        <v>602252.09730000002</v>
      </c>
      <c r="H25" s="27">
        <f>RA!J29</f>
        <v>11.755611183957001</v>
      </c>
      <c r="I25" s="20">
        <f>VLOOKUP(B25,RMS!B:D,3,FALSE)</f>
        <v>682482.03034070798</v>
      </c>
      <c r="J25" s="21">
        <f>VLOOKUP(B25,RMS!B:E,4,FALSE)</f>
        <v>602252.08960710804</v>
      </c>
      <c r="K25" s="22">
        <f t="shared" si="1"/>
        <v>9.5929205417633057E-4</v>
      </c>
      <c r="L25" s="22">
        <f t="shared" si="2"/>
        <v>7.6928919879719615E-3</v>
      </c>
      <c r="M25" s="35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VLOOKUP(C26,RA!B30:D61,3,0)</f>
        <v>832258.59490000003</v>
      </c>
      <c r="F26" s="25">
        <f>VLOOKUP(C26,RA!B30:I65,8,0)</f>
        <v>112039.1685</v>
      </c>
      <c r="G26" s="16">
        <f t="shared" si="0"/>
        <v>720219.4264</v>
      </c>
      <c r="H26" s="27">
        <f>RA!J30</f>
        <v>13.4620620545784</v>
      </c>
      <c r="I26" s="20">
        <f>VLOOKUP(B26,RMS!B:D,3,FALSE)</f>
        <v>832258.58054159302</v>
      </c>
      <c r="J26" s="21">
        <f>VLOOKUP(B26,RMS!B:E,4,FALSE)</f>
        <v>720219.41869890399</v>
      </c>
      <c r="K26" s="22">
        <f t="shared" si="1"/>
        <v>1.4358407002873719E-2</v>
      </c>
      <c r="L26" s="22">
        <f t="shared" si="2"/>
        <v>7.7010960085317492E-3</v>
      </c>
      <c r="M26" s="35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VLOOKUP(C27,RA!B30:D62,3,0)</f>
        <v>697729.87439999997</v>
      </c>
      <c r="F27" s="25">
        <f>VLOOKUP(C27,RA!B31:I66,8,0)</f>
        <v>27782.644899999999</v>
      </c>
      <c r="G27" s="16">
        <f t="shared" si="0"/>
        <v>669947.22950000002</v>
      </c>
      <c r="H27" s="27">
        <f>RA!J31</f>
        <v>3.9818625974545201</v>
      </c>
      <c r="I27" s="20">
        <f>VLOOKUP(B27,RMS!B:D,3,FALSE)</f>
        <v>697729.80420000001</v>
      </c>
      <c r="J27" s="21">
        <f>VLOOKUP(B27,RMS!B:E,4,FALSE)</f>
        <v>669947.23499999999</v>
      </c>
      <c r="K27" s="22">
        <f t="shared" si="1"/>
        <v>7.0199999958276749E-2</v>
      </c>
      <c r="L27" s="22">
        <f t="shared" si="2"/>
        <v>-5.4999999701976776E-3</v>
      </c>
      <c r="M27" s="35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VLOOKUP(C28,RA!B32:D63,3,0)</f>
        <v>107064.64569999999</v>
      </c>
      <c r="F28" s="25">
        <f>VLOOKUP(C28,RA!B32:I67,8,0)</f>
        <v>27250.173599999998</v>
      </c>
      <c r="G28" s="16">
        <f t="shared" si="0"/>
        <v>79814.472099999999</v>
      </c>
      <c r="H28" s="27">
        <f>RA!J32</f>
        <v>25.452074699202001</v>
      </c>
      <c r="I28" s="20">
        <f>VLOOKUP(B28,RMS!B:D,3,FALSE)</f>
        <v>107064.46498066701</v>
      </c>
      <c r="J28" s="21">
        <f>VLOOKUP(B28,RMS!B:E,4,FALSE)</f>
        <v>79814.462854025303</v>
      </c>
      <c r="K28" s="22">
        <f t="shared" si="1"/>
        <v>0.18071933298779186</v>
      </c>
      <c r="L28" s="22">
        <f t="shared" si="2"/>
        <v>9.2459746956592426E-3</v>
      </c>
      <c r="M28" s="35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0"/>
      <c r="B30" s="12">
        <v>41</v>
      </c>
      <c r="C30" s="37" t="s">
        <v>36</v>
      </c>
      <c r="D30" s="37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0"/>
      <c r="B31" s="12">
        <v>42</v>
      </c>
      <c r="C31" s="37" t="s">
        <v>32</v>
      </c>
      <c r="D31" s="37"/>
      <c r="E31" s="15">
        <f>VLOOKUP(C31,RA!B34:D66,3,0)</f>
        <v>140166.3939</v>
      </c>
      <c r="F31" s="25">
        <f>VLOOKUP(C31,RA!B35:I70,8,0)</f>
        <v>14422.7875</v>
      </c>
      <c r="G31" s="16">
        <f t="shared" si="0"/>
        <v>125743.60639999999</v>
      </c>
      <c r="H31" s="27">
        <f>RA!J35</f>
        <v>10.2897614033573</v>
      </c>
      <c r="I31" s="20">
        <f>VLOOKUP(B31,RMS!B:D,3,FALSE)</f>
        <v>140166.39300000001</v>
      </c>
      <c r="J31" s="21">
        <f>VLOOKUP(B31,RMS!B:E,4,FALSE)</f>
        <v>125743.6078</v>
      </c>
      <c r="K31" s="22">
        <f t="shared" si="1"/>
        <v>8.9999998454004526E-4</v>
      </c>
      <c r="L31" s="22">
        <f t="shared" si="2"/>
        <v>-1.4000000082887709E-3</v>
      </c>
      <c r="M31" s="35"/>
    </row>
    <row r="32" spans="1:13" x14ac:dyDescent="0.15">
      <c r="A32" s="40"/>
      <c r="B32" s="12">
        <v>71</v>
      </c>
      <c r="C32" s="37" t="s">
        <v>37</v>
      </c>
      <c r="D32" s="37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0"/>
      <c r="B33" s="12">
        <v>72</v>
      </c>
      <c r="C33" s="37" t="s">
        <v>38</v>
      </c>
      <c r="D33" s="37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0"/>
      <c r="B34" s="12">
        <v>73</v>
      </c>
      <c r="C34" s="37" t="s">
        <v>39</v>
      </c>
      <c r="D34" s="37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0"/>
      <c r="B35" s="12">
        <v>75</v>
      </c>
      <c r="C35" s="37" t="s">
        <v>33</v>
      </c>
      <c r="D35" s="37"/>
      <c r="E35" s="15">
        <f>VLOOKUP(C35,RA!B8:D70,3,0)</f>
        <v>159358.9749</v>
      </c>
      <c r="F35" s="25">
        <f>VLOOKUP(C35,RA!B8:I74,8,0)</f>
        <v>-16914.730200000002</v>
      </c>
      <c r="G35" s="16">
        <f t="shared" si="0"/>
        <v>176273.70509999999</v>
      </c>
      <c r="H35" s="27">
        <f>RA!J39</f>
        <v>-10.6142313042703</v>
      </c>
      <c r="I35" s="20">
        <f>VLOOKUP(B35,RMS!B:D,3,FALSE)</f>
        <v>159358.974358974</v>
      </c>
      <c r="J35" s="21">
        <f>VLOOKUP(B35,RMS!B:E,4,FALSE)</f>
        <v>176273.70512820501</v>
      </c>
      <c r="K35" s="22">
        <f t="shared" si="1"/>
        <v>5.4102600552141666E-4</v>
      </c>
      <c r="L35" s="22">
        <f t="shared" si="2"/>
        <v>-2.8205016860738397E-5</v>
      </c>
      <c r="M35" s="35"/>
    </row>
    <row r="36" spans="1:13" x14ac:dyDescent="0.15">
      <c r="A36" s="40"/>
      <c r="B36" s="12">
        <v>76</v>
      </c>
      <c r="C36" s="37" t="s">
        <v>34</v>
      </c>
      <c r="D36" s="37"/>
      <c r="E36" s="15">
        <f>VLOOKUP(C36,RA!B8:D71,3,0)</f>
        <v>270733.43800000002</v>
      </c>
      <c r="F36" s="25">
        <f>VLOOKUP(C36,RA!B8:I75,8,0)</f>
        <v>14609.3663</v>
      </c>
      <c r="G36" s="16">
        <f t="shared" si="0"/>
        <v>256124.07170000003</v>
      </c>
      <c r="H36" s="27">
        <f>RA!J40</f>
        <v>5.3962179211863797</v>
      </c>
      <c r="I36" s="20">
        <f>VLOOKUP(B36,RMS!B:D,3,FALSE)</f>
        <v>270733.43119999999</v>
      </c>
      <c r="J36" s="21">
        <f>VLOOKUP(B36,RMS!B:E,4,FALSE)</f>
        <v>256124.072340171</v>
      </c>
      <c r="K36" s="22">
        <f t="shared" si="1"/>
        <v>6.8000000319443643E-3</v>
      </c>
      <c r="L36" s="22">
        <f t="shared" si="2"/>
        <v>-6.4017096883617342E-4</v>
      </c>
      <c r="M36" s="35"/>
    </row>
    <row r="37" spans="1:13" x14ac:dyDescent="0.15">
      <c r="A37" s="40"/>
      <c r="B37" s="12">
        <v>77</v>
      </c>
      <c r="C37" s="37" t="s">
        <v>40</v>
      </c>
      <c r="D37" s="37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0"/>
      <c r="B38" s="12">
        <v>78</v>
      </c>
      <c r="C38" s="37" t="s">
        <v>41</v>
      </c>
      <c r="D38" s="37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0"/>
      <c r="B39" s="12">
        <v>9101</v>
      </c>
      <c r="C39" s="37" t="s">
        <v>72</v>
      </c>
      <c r="D39" s="37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0"/>
      <c r="B40" s="12">
        <v>99</v>
      </c>
      <c r="C40" s="37" t="s">
        <v>35</v>
      </c>
      <c r="D40" s="37"/>
      <c r="E40" s="15">
        <f>VLOOKUP(C40,RA!B8:D74,3,0)</f>
        <v>11445.4354</v>
      </c>
      <c r="F40" s="25">
        <f>VLOOKUP(C40,RA!B8:I78,8,0)</f>
        <v>1059.0159000000001</v>
      </c>
      <c r="G40" s="16">
        <f t="shared" si="0"/>
        <v>10386.4195</v>
      </c>
      <c r="H40" s="27">
        <f>RA!J43</f>
        <v>0</v>
      </c>
      <c r="I40" s="20">
        <f>VLOOKUP(B40,RMS!B:D,3,FALSE)</f>
        <v>11445.435292337899</v>
      </c>
      <c r="J40" s="21">
        <f>VLOOKUP(B40,RMS!B:E,4,FALSE)</f>
        <v>10386.419332879501</v>
      </c>
      <c r="K40" s="22">
        <f t="shared" si="1"/>
        <v>1.0766210107249208E-4</v>
      </c>
      <c r="L40" s="22">
        <f t="shared" si="2"/>
        <v>1.6712049909983762E-4</v>
      </c>
      <c r="M40" s="35"/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7.7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6" width="9.25" style="36" bestFit="1" customWidth="1"/>
    <col min="17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56" t="s">
        <v>47</v>
      </c>
      <c r="W1" s="45"/>
    </row>
    <row r="2" spans="1:23" ht="12.75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56"/>
      <c r="W2" s="45"/>
    </row>
    <row r="3" spans="1:23" ht="23.25" thickBo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57" t="s">
        <v>48</v>
      </c>
      <c r="W3" s="45"/>
    </row>
    <row r="4" spans="1:23" ht="15" thickTop="1" thickBo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55"/>
      <c r="W4" s="45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6" t="s">
        <v>4</v>
      </c>
      <c r="C6" s="47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8" t="s">
        <v>5</v>
      </c>
      <c r="B7" s="49"/>
      <c r="C7" s="50"/>
      <c r="D7" s="65">
        <v>13379296.5561</v>
      </c>
      <c r="E7" s="65">
        <v>17650398</v>
      </c>
      <c r="F7" s="66">
        <v>75.801670625784197</v>
      </c>
      <c r="G7" s="65">
        <v>13770805.345000001</v>
      </c>
      <c r="H7" s="66">
        <v>-2.84303480509335</v>
      </c>
      <c r="I7" s="65">
        <v>1531398.1172</v>
      </c>
      <c r="J7" s="66">
        <v>11.446028651646801</v>
      </c>
      <c r="K7" s="65">
        <v>997040.16070000001</v>
      </c>
      <c r="L7" s="66">
        <v>7.2402458369075102</v>
      </c>
      <c r="M7" s="66">
        <v>0.53594426539933904</v>
      </c>
      <c r="N7" s="65">
        <v>464195402.63510001</v>
      </c>
      <c r="O7" s="65">
        <v>5234519586.2581997</v>
      </c>
      <c r="P7" s="65">
        <v>827459</v>
      </c>
      <c r="Q7" s="65">
        <v>816417</v>
      </c>
      <c r="R7" s="66">
        <v>1.35249510972946</v>
      </c>
      <c r="S7" s="65">
        <v>16.1691353361315</v>
      </c>
      <c r="T7" s="65">
        <v>16.462908634313099</v>
      </c>
      <c r="U7" s="67">
        <v>-1.8168769824394</v>
      </c>
      <c r="V7" s="55"/>
      <c r="W7" s="55"/>
    </row>
    <row r="8" spans="1:23" ht="14.25" thickBot="1" x14ac:dyDescent="0.2">
      <c r="A8" s="51">
        <v>41906</v>
      </c>
      <c r="B8" s="41" t="s">
        <v>6</v>
      </c>
      <c r="C8" s="42"/>
      <c r="D8" s="68">
        <v>526000.68229999999</v>
      </c>
      <c r="E8" s="68">
        <v>695158</v>
      </c>
      <c r="F8" s="69">
        <v>75.666349563696301</v>
      </c>
      <c r="G8" s="68">
        <v>578295.69590000005</v>
      </c>
      <c r="H8" s="69">
        <v>-9.0429539716033105</v>
      </c>
      <c r="I8" s="68">
        <v>140002.23980000001</v>
      </c>
      <c r="J8" s="69">
        <v>26.616360873872601</v>
      </c>
      <c r="K8" s="68">
        <v>97017.337499999994</v>
      </c>
      <c r="L8" s="69">
        <v>16.776423927729901</v>
      </c>
      <c r="M8" s="69">
        <v>0.44306413067664302</v>
      </c>
      <c r="N8" s="68">
        <v>19073022.202199999</v>
      </c>
      <c r="O8" s="68">
        <v>200177494.0598</v>
      </c>
      <c r="P8" s="68">
        <v>21497</v>
      </c>
      <c r="Q8" s="68">
        <v>21211</v>
      </c>
      <c r="R8" s="69">
        <v>1.34835698458347</v>
      </c>
      <c r="S8" s="68">
        <v>24.468562231939298</v>
      </c>
      <c r="T8" s="68">
        <v>25.1886215218519</v>
      </c>
      <c r="U8" s="70">
        <v>-2.9427936267241099</v>
      </c>
      <c r="V8" s="55"/>
      <c r="W8" s="55"/>
    </row>
    <row r="9" spans="1:23" ht="12" customHeight="1" thickBot="1" x14ac:dyDescent="0.2">
      <c r="A9" s="52"/>
      <c r="B9" s="41" t="s">
        <v>7</v>
      </c>
      <c r="C9" s="42"/>
      <c r="D9" s="68">
        <v>72911.122900000002</v>
      </c>
      <c r="E9" s="68">
        <v>81693</v>
      </c>
      <c r="F9" s="69">
        <v>89.250147381048606</v>
      </c>
      <c r="G9" s="68">
        <v>70141.430600000007</v>
      </c>
      <c r="H9" s="69">
        <v>3.9487251347850401</v>
      </c>
      <c r="I9" s="68">
        <v>16477.1394</v>
      </c>
      <c r="J9" s="69">
        <v>22.598937918702699</v>
      </c>
      <c r="K9" s="68">
        <v>16191.763300000001</v>
      </c>
      <c r="L9" s="69">
        <v>23.084449748876398</v>
      </c>
      <c r="M9" s="69">
        <v>1.7624769749443998E-2</v>
      </c>
      <c r="N9" s="68">
        <v>3025070.2122</v>
      </c>
      <c r="O9" s="68">
        <v>35092710.425399996</v>
      </c>
      <c r="P9" s="68">
        <v>4381</v>
      </c>
      <c r="Q9" s="68">
        <v>4374</v>
      </c>
      <c r="R9" s="69">
        <v>0.16003657978966901</v>
      </c>
      <c r="S9" s="68">
        <v>16.642575416571599</v>
      </c>
      <c r="T9" s="68">
        <v>17.646011728395099</v>
      </c>
      <c r="U9" s="70">
        <v>-6.0293331212688903</v>
      </c>
      <c r="V9" s="55"/>
      <c r="W9" s="55"/>
    </row>
    <row r="10" spans="1:23" ht="14.25" thickBot="1" x14ac:dyDescent="0.2">
      <c r="A10" s="52"/>
      <c r="B10" s="41" t="s">
        <v>8</v>
      </c>
      <c r="C10" s="42"/>
      <c r="D10" s="68">
        <v>84712.761199999994</v>
      </c>
      <c r="E10" s="68">
        <v>93524</v>
      </c>
      <c r="F10" s="69">
        <v>90.578633505838098</v>
      </c>
      <c r="G10" s="68">
        <v>79589.7212</v>
      </c>
      <c r="H10" s="69">
        <v>6.4368110891183798</v>
      </c>
      <c r="I10" s="68">
        <v>21862.832299999998</v>
      </c>
      <c r="J10" s="69">
        <v>25.8081922844937</v>
      </c>
      <c r="K10" s="68">
        <v>20905.1891</v>
      </c>
      <c r="L10" s="69">
        <v>26.266192147435198</v>
      </c>
      <c r="M10" s="69">
        <v>4.5808875271068999E-2</v>
      </c>
      <c r="N10" s="68">
        <v>3258745.8465</v>
      </c>
      <c r="O10" s="68">
        <v>49758189.823700003</v>
      </c>
      <c r="P10" s="68">
        <v>73754</v>
      </c>
      <c r="Q10" s="68">
        <v>72750</v>
      </c>
      <c r="R10" s="69">
        <v>1.3800687285223401</v>
      </c>
      <c r="S10" s="68">
        <v>1.1485853133389401</v>
      </c>
      <c r="T10" s="68">
        <v>1.14914515601375</v>
      </c>
      <c r="U10" s="70">
        <v>-4.8741932210562E-2</v>
      </c>
      <c r="V10" s="55"/>
      <c r="W10" s="55"/>
    </row>
    <row r="11" spans="1:23" ht="14.25" thickBot="1" x14ac:dyDescent="0.2">
      <c r="A11" s="52"/>
      <c r="B11" s="41" t="s">
        <v>9</v>
      </c>
      <c r="C11" s="42"/>
      <c r="D11" s="68">
        <v>41659.999100000001</v>
      </c>
      <c r="E11" s="68">
        <v>53468</v>
      </c>
      <c r="F11" s="69">
        <v>77.915761015934805</v>
      </c>
      <c r="G11" s="68">
        <v>47305.853499999997</v>
      </c>
      <c r="H11" s="69">
        <v>-11.934790268608101</v>
      </c>
      <c r="I11" s="68">
        <v>9979.1653999999999</v>
      </c>
      <c r="J11" s="69">
        <v>23.953830090217199</v>
      </c>
      <c r="K11" s="68">
        <v>10429.398300000001</v>
      </c>
      <c r="L11" s="69">
        <v>22.046739522414502</v>
      </c>
      <c r="M11" s="69">
        <v>-4.3169594932432998E-2</v>
      </c>
      <c r="N11" s="68">
        <v>1423047.6391</v>
      </c>
      <c r="O11" s="68">
        <v>20195831.4027</v>
      </c>
      <c r="P11" s="68">
        <v>2146</v>
      </c>
      <c r="Q11" s="68">
        <v>2074</v>
      </c>
      <c r="R11" s="69">
        <v>3.4715525554484001</v>
      </c>
      <c r="S11" s="68">
        <v>19.412860717614201</v>
      </c>
      <c r="T11" s="68">
        <v>19.518537270974001</v>
      </c>
      <c r="U11" s="70">
        <v>-0.54436363036340596</v>
      </c>
      <c r="V11" s="55"/>
      <c r="W11" s="55"/>
    </row>
    <row r="12" spans="1:23" ht="14.25" thickBot="1" x14ac:dyDescent="0.2">
      <c r="A12" s="52"/>
      <c r="B12" s="41" t="s">
        <v>10</v>
      </c>
      <c r="C12" s="42"/>
      <c r="D12" s="68">
        <v>198165.76699999999</v>
      </c>
      <c r="E12" s="68">
        <v>297374</v>
      </c>
      <c r="F12" s="69">
        <v>66.638565241076904</v>
      </c>
      <c r="G12" s="68">
        <v>156508.78940000001</v>
      </c>
      <c r="H12" s="69">
        <v>26.616382223451001</v>
      </c>
      <c r="I12" s="68">
        <v>23644.710999999999</v>
      </c>
      <c r="J12" s="69">
        <v>11.9317838585107</v>
      </c>
      <c r="K12" s="68">
        <v>13323.034299999999</v>
      </c>
      <c r="L12" s="69">
        <v>8.5126428688611409</v>
      </c>
      <c r="M12" s="69">
        <v>0.77472417075440603</v>
      </c>
      <c r="N12" s="68">
        <v>6256852.5392000005</v>
      </c>
      <c r="O12" s="68">
        <v>62711669.609200001</v>
      </c>
      <c r="P12" s="68">
        <v>2679</v>
      </c>
      <c r="Q12" s="68">
        <v>2858</v>
      </c>
      <c r="R12" s="69">
        <v>-6.2631210636808996</v>
      </c>
      <c r="S12" s="68">
        <v>73.970051138484493</v>
      </c>
      <c r="T12" s="68">
        <v>74.554901364590606</v>
      </c>
      <c r="U12" s="70">
        <v>-0.79065813407531604</v>
      </c>
      <c r="V12" s="55"/>
      <c r="W12" s="55"/>
    </row>
    <row r="13" spans="1:23" ht="14.25" thickBot="1" x14ac:dyDescent="0.2">
      <c r="A13" s="52"/>
      <c r="B13" s="41" t="s">
        <v>11</v>
      </c>
      <c r="C13" s="42"/>
      <c r="D13" s="68">
        <v>211672.7628</v>
      </c>
      <c r="E13" s="68">
        <v>319634</v>
      </c>
      <c r="F13" s="69">
        <v>66.223481481945001</v>
      </c>
      <c r="G13" s="68">
        <v>238983.5992</v>
      </c>
      <c r="H13" s="69">
        <v>-11.427912413832299</v>
      </c>
      <c r="I13" s="68">
        <v>63165.491800000003</v>
      </c>
      <c r="J13" s="69">
        <v>29.8411051872943</v>
      </c>
      <c r="K13" s="68">
        <v>62076.478900000002</v>
      </c>
      <c r="L13" s="69">
        <v>25.975204619815599</v>
      </c>
      <c r="M13" s="69">
        <v>1.7543084261500998E-2</v>
      </c>
      <c r="N13" s="68">
        <v>7528005.9579999996</v>
      </c>
      <c r="O13" s="68">
        <v>97667148.207599998</v>
      </c>
      <c r="P13" s="68">
        <v>8596</v>
      </c>
      <c r="Q13" s="68">
        <v>8290</v>
      </c>
      <c r="R13" s="69">
        <v>3.6911942098914401</v>
      </c>
      <c r="S13" s="68">
        <v>24.624565239646302</v>
      </c>
      <c r="T13" s="68">
        <v>24.513805259348601</v>
      </c>
      <c r="U13" s="70">
        <v>0.44979466325523398</v>
      </c>
      <c r="V13" s="55"/>
      <c r="W13" s="55"/>
    </row>
    <row r="14" spans="1:23" ht="14.25" thickBot="1" x14ac:dyDescent="0.2">
      <c r="A14" s="52"/>
      <c r="B14" s="41" t="s">
        <v>12</v>
      </c>
      <c r="C14" s="42"/>
      <c r="D14" s="68">
        <v>124921.9985</v>
      </c>
      <c r="E14" s="68">
        <v>210213</v>
      </c>
      <c r="F14" s="69">
        <v>59.426390613330298</v>
      </c>
      <c r="G14" s="68">
        <v>181384.29139999999</v>
      </c>
      <c r="H14" s="69">
        <v>-31.128546173541501</v>
      </c>
      <c r="I14" s="68">
        <v>26660.248599999999</v>
      </c>
      <c r="J14" s="69">
        <v>21.3415162422333</v>
      </c>
      <c r="K14" s="68">
        <v>37531.810100000002</v>
      </c>
      <c r="L14" s="69">
        <v>20.6918745886503</v>
      </c>
      <c r="M14" s="69">
        <v>-0.28966259477050899</v>
      </c>
      <c r="N14" s="68">
        <v>3874937.8319999999</v>
      </c>
      <c r="O14" s="68">
        <v>46924541.405000001</v>
      </c>
      <c r="P14" s="68">
        <v>2054</v>
      </c>
      <c r="Q14" s="68">
        <v>1839</v>
      </c>
      <c r="R14" s="69">
        <v>11.6911364872213</v>
      </c>
      <c r="S14" s="68">
        <v>60.818889240506302</v>
      </c>
      <c r="T14" s="68">
        <v>63.296310331702003</v>
      </c>
      <c r="U14" s="70">
        <v>-4.0734402126267</v>
      </c>
      <c r="V14" s="55"/>
      <c r="W14" s="55"/>
    </row>
    <row r="15" spans="1:23" ht="14.25" thickBot="1" x14ac:dyDescent="0.2">
      <c r="A15" s="52"/>
      <c r="B15" s="41" t="s">
        <v>13</v>
      </c>
      <c r="C15" s="42"/>
      <c r="D15" s="68">
        <v>64125.765700000004</v>
      </c>
      <c r="E15" s="68">
        <v>170221</v>
      </c>
      <c r="F15" s="69">
        <v>37.672064962607401</v>
      </c>
      <c r="G15" s="68">
        <v>117209.71060000001</v>
      </c>
      <c r="H15" s="69">
        <v>-45.289715867620302</v>
      </c>
      <c r="I15" s="68">
        <v>12825.5581</v>
      </c>
      <c r="J15" s="69">
        <v>20.000631509028501</v>
      </c>
      <c r="K15" s="68">
        <v>5521.5784000000003</v>
      </c>
      <c r="L15" s="69">
        <v>4.7108540510294601</v>
      </c>
      <c r="M15" s="69">
        <v>1.3228064822913701</v>
      </c>
      <c r="N15" s="68">
        <v>3560344.8711000001</v>
      </c>
      <c r="O15" s="68">
        <v>37265923.769299999</v>
      </c>
      <c r="P15" s="68">
        <v>1638</v>
      </c>
      <c r="Q15" s="68">
        <v>1980</v>
      </c>
      <c r="R15" s="69">
        <v>-17.272727272727298</v>
      </c>
      <c r="S15" s="68">
        <v>39.148819108669102</v>
      </c>
      <c r="T15" s="68">
        <v>37.380103232323201</v>
      </c>
      <c r="U15" s="70">
        <v>4.5179290630358002</v>
      </c>
      <c r="V15" s="55"/>
      <c r="W15" s="55"/>
    </row>
    <row r="16" spans="1:23" ht="14.25" thickBot="1" x14ac:dyDescent="0.2">
      <c r="A16" s="52"/>
      <c r="B16" s="41" t="s">
        <v>14</v>
      </c>
      <c r="C16" s="42"/>
      <c r="D16" s="68">
        <v>625021.40529999998</v>
      </c>
      <c r="E16" s="68">
        <v>821559</v>
      </c>
      <c r="F16" s="69">
        <v>76.077482603197097</v>
      </c>
      <c r="G16" s="68">
        <v>621934.00210000004</v>
      </c>
      <c r="H16" s="69">
        <v>0.49641974704310898</v>
      </c>
      <c r="I16" s="68">
        <v>47645.623500000002</v>
      </c>
      <c r="J16" s="69">
        <v>7.6230386825121403</v>
      </c>
      <c r="K16" s="68">
        <v>10726.929700000001</v>
      </c>
      <c r="L16" s="69">
        <v>1.7247697768219501</v>
      </c>
      <c r="M16" s="69">
        <v>3.44168320595967</v>
      </c>
      <c r="N16" s="68">
        <v>27312467.9516</v>
      </c>
      <c r="O16" s="68">
        <v>275292536.18260002</v>
      </c>
      <c r="P16" s="68">
        <v>35865</v>
      </c>
      <c r="Q16" s="68">
        <v>36320</v>
      </c>
      <c r="R16" s="69">
        <v>-1.25275330396476</v>
      </c>
      <c r="S16" s="68">
        <v>17.427057167154601</v>
      </c>
      <c r="T16" s="68">
        <v>18.095358493942701</v>
      </c>
      <c r="U16" s="70">
        <v>-3.8348489958918401</v>
      </c>
      <c r="V16" s="55"/>
      <c r="W16" s="55"/>
    </row>
    <row r="17" spans="1:23" ht="12" thickBot="1" x14ac:dyDescent="0.2">
      <c r="A17" s="52"/>
      <c r="B17" s="41" t="s">
        <v>15</v>
      </c>
      <c r="C17" s="42"/>
      <c r="D17" s="68">
        <v>402935.11749999999</v>
      </c>
      <c r="E17" s="68">
        <v>1006334</v>
      </c>
      <c r="F17" s="69">
        <v>40.039899029546902</v>
      </c>
      <c r="G17" s="68">
        <v>926115.42879999999</v>
      </c>
      <c r="H17" s="69">
        <v>-56.491911810377999</v>
      </c>
      <c r="I17" s="68">
        <v>59059.934300000001</v>
      </c>
      <c r="J17" s="69">
        <v>14.657430374010501</v>
      </c>
      <c r="K17" s="68">
        <v>-360402.53539999999</v>
      </c>
      <c r="L17" s="69">
        <v>-38.915509254282298</v>
      </c>
      <c r="M17" s="69">
        <v>-1.16387213878629</v>
      </c>
      <c r="N17" s="68">
        <v>39161087.226300001</v>
      </c>
      <c r="O17" s="68">
        <v>275299709.28119999</v>
      </c>
      <c r="P17" s="68">
        <v>9658</v>
      </c>
      <c r="Q17" s="68">
        <v>9027</v>
      </c>
      <c r="R17" s="69">
        <v>6.9901406890439803</v>
      </c>
      <c r="S17" s="68">
        <v>41.720347639262798</v>
      </c>
      <c r="T17" s="68">
        <v>44.5176896975739</v>
      </c>
      <c r="U17" s="70">
        <v>-6.7049826202277298</v>
      </c>
      <c r="V17" s="54"/>
      <c r="W17" s="54"/>
    </row>
    <row r="18" spans="1:23" ht="12" thickBot="1" x14ac:dyDescent="0.2">
      <c r="A18" s="52"/>
      <c r="B18" s="41" t="s">
        <v>16</v>
      </c>
      <c r="C18" s="42"/>
      <c r="D18" s="68">
        <v>1189414.6731</v>
      </c>
      <c r="E18" s="68">
        <v>1487461</v>
      </c>
      <c r="F18" s="69">
        <v>79.962746794705893</v>
      </c>
      <c r="G18" s="68">
        <v>1170156.0331999999</v>
      </c>
      <c r="H18" s="69">
        <v>1.6458181091741899</v>
      </c>
      <c r="I18" s="68">
        <v>169278.7366</v>
      </c>
      <c r="J18" s="69">
        <v>14.232104280234299</v>
      </c>
      <c r="K18" s="68">
        <v>182249.3039</v>
      </c>
      <c r="L18" s="69">
        <v>15.5747865010452</v>
      </c>
      <c r="M18" s="69">
        <v>-7.1169365382690003E-2</v>
      </c>
      <c r="N18" s="68">
        <v>38307918.999700002</v>
      </c>
      <c r="O18" s="68">
        <v>619492414.47590005</v>
      </c>
      <c r="P18" s="68">
        <v>62917</v>
      </c>
      <c r="Q18" s="68">
        <v>60794</v>
      </c>
      <c r="R18" s="69">
        <v>3.4921209329868099</v>
      </c>
      <c r="S18" s="68">
        <v>18.9045039194494</v>
      </c>
      <c r="T18" s="68">
        <v>18.892429254531699</v>
      </c>
      <c r="U18" s="70">
        <v>6.3871895127122005E-2</v>
      </c>
      <c r="V18" s="54"/>
      <c r="W18" s="54"/>
    </row>
    <row r="19" spans="1:23" ht="12" thickBot="1" x14ac:dyDescent="0.2">
      <c r="A19" s="52"/>
      <c r="B19" s="41" t="s">
        <v>17</v>
      </c>
      <c r="C19" s="42"/>
      <c r="D19" s="68">
        <v>701745.12970000005</v>
      </c>
      <c r="E19" s="68">
        <v>643777</v>
      </c>
      <c r="F19" s="69">
        <v>109.004380352203</v>
      </c>
      <c r="G19" s="68">
        <v>437227.14059999998</v>
      </c>
      <c r="H19" s="69">
        <v>60.498986576406502</v>
      </c>
      <c r="I19" s="68">
        <v>30908.749100000001</v>
      </c>
      <c r="J19" s="69">
        <v>4.4045548436102004</v>
      </c>
      <c r="K19" s="68">
        <v>44836.320500000002</v>
      </c>
      <c r="L19" s="69">
        <v>10.2546974642223</v>
      </c>
      <c r="M19" s="69">
        <v>-0.31063145335487602</v>
      </c>
      <c r="N19" s="68">
        <v>15546210.730799999</v>
      </c>
      <c r="O19" s="68">
        <v>197624938.2753</v>
      </c>
      <c r="P19" s="68">
        <v>11746</v>
      </c>
      <c r="Q19" s="68">
        <v>9537</v>
      </c>
      <c r="R19" s="69">
        <v>23.162420048233201</v>
      </c>
      <c r="S19" s="68">
        <v>59.743327915886297</v>
      </c>
      <c r="T19" s="68">
        <v>49.9869394883087</v>
      </c>
      <c r="U19" s="70">
        <v>16.330507134309201</v>
      </c>
      <c r="V19" s="54"/>
      <c r="W19" s="54"/>
    </row>
    <row r="20" spans="1:23" ht="12" thickBot="1" x14ac:dyDescent="0.2">
      <c r="A20" s="52"/>
      <c r="B20" s="41" t="s">
        <v>18</v>
      </c>
      <c r="C20" s="42"/>
      <c r="D20" s="68">
        <v>878576.28969999996</v>
      </c>
      <c r="E20" s="68">
        <v>924813</v>
      </c>
      <c r="F20" s="69">
        <v>95.000425999634501</v>
      </c>
      <c r="G20" s="68">
        <v>794088.49320000003</v>
      </c>
      <c r="H20" s="69">
        <v>10.6395946073381</v>
      </c>
      <c r="I20" s="68">
        <v>56423.368499999997</v>
      </c>
      <c r="J20" s="69">
        <v>6.4221364907612504</v>
      </c>
      <c r="K20" s="68">
        <v>37603.485500000003</v>
      </c>
      <c r="L20" s="69">
        <v>4.7354275779096504</v>
      </c>
      <c r="M20" s="69">
        <v>0.50048240873841299</v>
      </c>
      <c r="N20" s="68">
        <v>28377685.6622</v>
      </c>
      <c r="O20" s="68">
        <v>299700354.30430001</v>
      </c>
      <c r="P20" s="68">
        <v>37177</v>
      </c>
      <c r="Q20" s="68">
        <v>36996</v>
      </c>
      <c r="R20" s="69">
        <v>0.48924208022489402</v>
      </c>
      <c r="S20" s="68">
        <v>23.632253535788301</v>
      </c>
      <c r="T20" s="68">
        <v>24.984525491945099</v>
      </c>
      <c r="U20" s="70">
        <v>-5.7221456011758001</v>
      </c>
      <c r="V20" s="54"/>
      <c r="W20" s="54"/>
    </row>
    <row r="21" spans="1:23" ht="12" thickBot="1" x14ac:dyDescent="0.2">
      <c r="A21" s="52"/>
      <c r="B21" s="41" t="s">
        <v>19</v>
      </c>
      <c r="C21" s="42"/>
      <c r="D21" s="68">
        <v>316186.59639999998</v>
      </c>
      <c r="E21" s="68">
        <v>370202</v>
      </c>
      <c r="F21" s="69">
        <v>85.409208053981303</v>
      </c>
      <c r="G21" s="68">
        <v>304005.70909999998</v>
      </c>
      <c r="H21" s="69">
        <v>4.0067955750111102</v>
      </c>
      <c r="I21" s="68">
        <v>30533.869500000001</v>
      </c>
      <c r="J21" s="69">
        <v>9.6569145712212094</v>
      </c>
      <c r="K21" s="68">
        <v>34828.308400000002</v>
      </c>
      <c r="L21" s="69">
        <v>11.4564652430733</v>
      </c>
      <c r="M21" s="69">
        <v>-0.12330311454345599</v>
      </c>
      <c r="N21" s="68">
        <v>9302482.3680000007</v>
      </c>
      <c r="O21" s="68">
        <v>117927067.8379</v>
      </c>
      <c r="P21" s="68">
        <v>28369</v>
      </c>
      <c r="Q21" s="68">
        <v>29100</v>
      </c>
      <c r="R21" s="69">
        <v>-2.5120274914089298</v>
      </c>
      <c r="S21" s="68">
        <v>11.145496718248801</v>
      </c>
      <c r="T21" s="68">
        <v>11.3446318900344</v>
      </c>
      <c r="U21" s="70">
        <v>-1.7866872766605899</v>
      </c>
      <c r="V21" s="54"/>
      <c r="W21" s="54"/>
    </row>
    <row r="22" spans="1:23" ht="12" thickBot="1" x14ac:dyDescent="0.2">
      <c r="A22" s="52"/>
      <c r="B22" s="41" t="s">
        <v>20</v>
      </c>
      <c r="C22" s="42"/>
      <c r="D22" s="68">
        <v>901981.28130000003</v>
      </c>
      <c r="E22" s="68">
        <v>955862</v>
      </c>
      <c r="F22" s="69">
        <v>94.3631278678303</v>
      </c>
      <c r="G22" s="68">
        <v>859295.39729999995</v>
      </c>
      <c r="H22" s="69">
        <v>4.9675448203404304</v>
      </c>
      <c r="I22" s="68">
        <v>100107.2167</v>
      </c>
      <c r="J22" s="69">
        <v>11.0985913760559</v>
      </c>
      <c r="K22" s="68">
        <v>105813.545</v>
      </c>
      <c r="L22" s="69">
        <v>12.313989500290299</v>
      </c>
      <c r="M22" s="69">
        <v>-5.3928145966568003E-2</v>
      </c>
      <c r="N22" s="68">
        <v>28774859.6965</v>
      </c>
      <c r="O22" s="68">
        <v>364248497.03380001</v>
      </c>
      <c r="P22" s="68">
        <v>56015</v>
      </c>
      <c r="Q22" s="68">
        <v>56964</v>
      </c>
      <c r="R22" s="69">
        <v>-1.6659644687873101</v>
      </c>
      <c r="S22" s="68">
        <v>16.102495426225101</v>
      </c>
      <c r="T22" s="68">
        <v>16.497055236640701</v>
      </c>
      <c r="U22" s="70">
        <v>-2.45030226664728</v>
      </c>
      <c r="V22" s="54"/>
      <c r="W22" s="54"/>
    </row>
    <row r="23" spans="1:23" ht="12" thickBot="1" x14ac:dyDescent="0.2">
      <c r="A23" s="52"/>
      <c r="B23" s="41" t="s">
        <v>21</v>
      </c>
      <c r="C23" s="42"/>
      <c r="D23" s="68">
        <v>2183098.5521</v>
      </c>
      <c r="E23" s="68">
        <v>2449484</v>
      </c>
      <c r="F23" s="69">
        <v>89.124834132413199</v>
      </c>
      <c r="G23" s="68">
        <v>2060837.7392</v>
      </c>
      <c r="H23" s="69">
        <v>5.9325783187307497</v>
      </c>
      <c r="I23" s="68">
        <v>203126.65169999999</v>
      </c>
      <c r="J23" s="69">
        <v>9.3045113105226207</v>
      </c>
      <c r="K23" s="68">
        <v>159436.5815</v>
      </c>
      <c r="L23" s="69">
        <v>7.7364936825104902</v>
      </c>
      <c r="M23" s="69">
        <v>0.27402789114617299</v>
      </c>
      <c r="N23" s="68">
        <v>70287994.736699998</v>
      </c>
      <c r="O23" s="68">
        <v>770468158.98599994</v>
      </c>
      <c r="P23" s="68">
        <v>73205</v>
      </c>
      <c r="Q23" s="68">
        <v>69670</v>
      </c>
      <c r="R23" s="69">
        <v>5.0739199081383699</v>
      </c>
      <c r="S23" s="68">
        <v>29.821713709446101</v>
      </c>
      <c r="T23" s="68">
        <v>30.9157416850868</v>
      </c>
      <c r="U23" s="70">
        <v>-3.6685617275382501</v>
      </c>
      <c r="V23" s="54"/>
      <c r="W23" s="54"/>
    </row>
    <row r="24" spans="1:23" ht="12" thickBot="1" x14ac:dyDescent="0.2">
      <c r="A24" s="52"/>
      <c r="B24" s="41" t="s">
        <v>22</v>
      </c>
      <c r="C24" s="42"/>
      <c r="D24" s="68">
        <v>213750.3751</v>
      </c>
      <c r="E24" s="68">
        <v>290040</v>
      </c>
      <c r="F24" s="69">
        <v>73.696860812301793</v>
      </c>
      <c r="G24" s="68">
        <v>226727.4431</v>
      </c>
      <c r="H24" s="69">
        <v>-5.7236423710191699</v>
      </c>
      <c r="I24" s="68">
        <v>40374.130799999999</v>
      </c>
      <c r="J24" s="69">
        <v>18.888449099147302</v>
      </c>
      <c r="K24" s="68">
        <v>37227.951200000003</v>
      </c>
      <c r="L24" s="69">
        <v>16.419693483501401</v>
      </c>
      <c r="M24" s="69">
        <v>8.4511220698065007E-2</v>
      </c>
      <c r="N24" s="68">
        <v>7170254.0218000002</v>
      </c>
      <c r="O24" s="68">
        <v>82921538.980499998</v>
      </c>
      <c r="P24" s="68">
        <v>24516</v>
      </c>
      <c r="Q24" s="68">
        <v>24116</v>
      </c>
      <c r="R24" s="69">
        <v>1.65864985901476</v>
      </c>
      <c r="S24" s="68">
        <v>8.7188111886115198</v>
      </c>
      <c r="T24" s="68">
        <v>8.6627151600597099</v>
      </c>
      <c r="U24" s="70">
        <v>0.64339079420690504</v>
      </c>
      <c r="V24" s="54"/>
      <c r="W24" s="54"/>
    </row>
    <row r="25" spans="1:23" ht="12" thickBot="1" x14ac:dyDescent="0.2">
      <c r="A25" s="52"/>
      <c r="B25" s="41" t="s">
        <v>23</v>
      </c>
      <c r="C25" s="42"/>
      <c r="D25" s="68">
        <v>241425.3682</v>
      </c>
      <c r="E25" s="68">
        <v>250842</v>
      </c>
      <c r="F25" s="69">
        <v>96.2459907830427</v>
      </c>
      <c r="G25" s="68">
        <v>185038.77489999999</v>
      </c>
      <c r="H25" s="69">
        <v>30.472852692887098</v>
      </c>
      <c r="I25" s="68">
        <v>21622.094000000001</v>
      </c>
      <c r="J25" s="69">
        <v>8.9560157497980803</v>
      </c>
      <c r="K25" s="68">
        <v>15405.771199999999</v>
      </c>
      <c r="L25" s="69">
        <v>8.3256988749118701</v>
      </c>
      <c r="M25" s="69">
        <v>0.40350610945072302</v>
      </c>
      <c r="N25" s="68">
        <v>7431680.5656000003</v>
      </c>
      <c r="O25" s="68">
        <v>80634872.485200003</v>
      </c>
      <c r="P25" s="68">
        <v>17966</v>
      </c>
      <c r="Q25" s="68">
        <v>17162</v>
      </c>
      <c r="R25" s="69">
        <v>4.6847686749796003</v>
      </c>
      <c r="S25" s="68">
        <v>13.4379031615273</v>
      </c>
      <c r="T25" s="68">
        <v>13.2238998485025</v>
      </c>
      <c r="U25" s="70">
        <v>1.5925350142238801</v>
      </c>
      <c r="V25" s="54"/>
      <c r="W25" s="54"/>
    </row>
    <row r="26" spans="1:23" ht="12" thickBot="1" x14ac:dyDescent="0.2">
      <c r="A26" s="52"/>
      <c r="B26" s="41" t="s">
        <v>24</v>
      </c>
      <c r="C26" s="42"/>
      <c r="D26" s="68">
        <v>437639.1127</v>
      </c>
      <c r="E26" s="68">
        <v>436195</v>
      </c>
      <c r="F26" s="69">
        <v>100.33107043868</v>
      </c>
      <c r="G26" s="68">
        <v>362579.54210000002</v>
      </c>
      <c r="H26" s="69">
        <v>20.701545973958599</v>
      </c>
      <c r="I26" s="68">
        <v>101366.3027</v>
      </c>
      <c r="J26" s="69">
        <v>23.162075728246499</v>
      </c>
      <c r="K26" s="68">
        <v>83037.749200000006</v>
      </c>
      <c r="L26" s="69">
        <v>22.9019400044082</v>
      </c>
      <c r="M26" s="69">
        <v>0.22072555767202801</v>
      </c>
      <c r="N26" s="68">
        <v>12953490.8072</v>
      </c>
      <c r="O26" s="68">
        <v>170544315.52860001</v>
      </c>
      <c r="P26" s="68">
        <v>34305</v>
      </c>
      <c r="Q26" s="68">
        <v>33558</v>
      </c>
      <c r="R26" s="69">
        <v>2.2259967816913999</v>
      </c>
      <c r="S26" s="68">
        <v>12.7572981402128</v>
      </c>
      <c r="T26" s="68">
        <v>12.8171472405984</v>
      </c>
      <c r="U26" s="70">
        <v>-0.46913617388087198</v>
      </c>
      <c r="V26" s="54"/>
      <c r="W26" s="54"/>
    </row>
    <row r="27" spans="1:23" ht="12" thickBot="1" x14ac:dyDescent="0.2">
      <c r="A27" s="52"/>
      <c r="B27" s="41" t="s">
        <v>25</v>
      </c>
      <c r="C27" s="42"/>
      <c r="D27" s="68">
        <v>206337.47940000001</v>
      </c>
      <c r="E27" s="68">
        <v>236953</v>
      </c>
      <c r="F27" s="69">
        <v>87.079496524627302</v>
      </c>
      <c r="G27" s="68">
        <v>177558.5864</v>
      </c>
      <c r="H27" s="69">
        <v>16.208111127426701</v>
      </c>
      <c r="I27" s="68">
        <v>61691.489600000001</v>
      </c>
      <c r="J27" s="69">
        <v>29.898344100834301</v>
      </c>
      <c r="K27" s="68">
        <v>49915.525600000001</v>
      </c>
      <c r="L27" s="69">
        <v>28.112144060187202</v>
      </c>
      <c r="M27" s="69">
        <v>0.23591786039412099</v>
      </c>
      <c r="N27" s="68">
        <v>7880165.2314999998</v>
      </c>
      <c r="O27" s="68">
        <v>76234113.392299995</v>
      </c>
      <c r="P27" s="68">
        <v>28742</v>
      </c>
      <c r="Q27" s="68">
        <v>28102</v>
      </c>
      <c r="R27" s="69">
        <v>2.27741797736816</v>
      </c>
      <c r="S27" s="68">
        <v>7.1789534270405699</v>
      </c>
      <c r="T27" s="68">
        <v>6.9010097537541801</v>
      </c>
      <c r="U27" s="70">
        <v>3.87164614050111</v>
      </c>
      <c r="V27" s="54"/>
      <c r="W27" s="54"/>
    </row>
    <row r="28" spans="1:23" ht="12" thickBot="1" x14ac:dyDescent="0.2">
      <c r="A28" s="52"/>
      <c r="B28" s="41" t="s">
        <v>26</v>
      </c>
      <c r="C28" s="42"/>
      <c r="D28" s="68">
        <v>855774.92760000005</v>
      </c>
      <c r="E28" s="68">
        <v>1043979</v>
      </c>
      <c r="F28" s="69">
        <v>81.972427376412696</v>
      </c>
      <c r="G28" s="68">
        <v>778976.86829999997</v>
      </c>
      <c r="H28" s="69">
        <v>9.8588369469301504</v>
      </c>
      <c r="I28" s="68">
        <v>34164.203300000001</v>
      </c>
      <c r="J28" s="69">
        <v>3.9921949332884399</v>
      </c>
      <c r="K28" s="68">
        <v>35754.268900000003</v>
      </c>
      <c r="L28" s="69">
        <v>4.5899012351969199</v>
      </c>
      <c r="M28" s="69">
        <v>-4.4472049042513E-2</v>
      </c>
      <c r="N28" s="68">
        <v>26205661.945500001</v>
      </c>
      <c r="O28" s="68">
        <v>254302345.4461</v>
      </c>
      <c r="P28" s="68">
        <v>46554</v>
      </c>
      <c r="Q28" s="68">
        <v>46355</v>
      </c>
      <c r="R28" s="69">
        <v>0.42929565311184997</v>
      </c>
      <c r="S28" s="68">
        <v>18.3824145637324</v>
      </c>
      <c r="T28" s="68">
        <v>18.4905983453781</v>
      </c>
      <c r="U28" s="70">
        <v>-0.58851779928335701</v>
      </c>
      <c r="V28" s="54"/>
      <c r="W28" s="54"/>
    </row>
    <row r="29" spans="1:23" ht="12" thickBot="1" x14ac:dyDescent="0.2">
      <c r="A29" s="52"/>
      <c r="B29" s="41" t="s">
        <v>27</v>
      </c>
      <c r="C29" s="42"/>
      <c r="D29" s="68">
        <v>682482.03130000003</v>
      </c>
      <c r="E29" s="68">
        <v>688601</v>
      </c>
      <c r="F29" s="69">
        <v>99.111391255603806</v>
      </c>
      <c r="G29" s="68">
        <v>588801.52309999999</v>
      </c>
      <c r="H29" s="69">
        <v>15.9103712413614</v>
      </c>
      <c r="I29" s="68">
        <v>80229.933999999994</v>
      </c>
      <c r="J29" s="69">
        <v>11.755611183957001</v>
      </c>
      <c r="K29" s="68">
        <v>82372.060800000007</v>
      </c>
      <c r="L29" s="69">
        <v>13.9897839201089</v>
      </c>
      <c r="M29" s="69">
        <v>-2.6005502098595E-2</v>
      </c>
      <c r="N29" s="68">
        <v>17588765.741500001</v>
      </c>
      <c r="O29" s="68">
        <v>179590916.51350001</v>
      </c>
      <c r="P29" s="68">
        <v>110171</v>
      </c>
      <c r="Q29" s="68">
        <v>108740</v>
      </c>
      <c r="R29" s="69">
        <v>1.31598307890382</v>
      </c>
      <c r="S29" s="68">
        <v>6.19475207904076</v>
      </c>
      <c r="T29" s="68">
        <v>6.3206706143093596</v>
      </c>
      <c r="U29" s="70">
        <v>-2.0326646435880602</v>
      </c>
      <c r="V29" s="54"/>
      <c r="W29" s="54"/>
    </row>
    <row r="30" spans="1:23" ht="12" thickBot="1" x14ac:dyDescent="0.2">
      <c r="A30" s="52"/>
      <c r="B30" s="41" t="s">
        <v>28</v>
      </c>
      <c r="C30" s="42"/>
      <c r="D30" s="68">
        <v>832258.59490000003</v>
      </c>
      <c r="E30" s="68">
        <v>1069366</v>
      </c>
      <c r="F30" s="69">
        <v>77.827291582114995</v>
      </c>
      <c r="G30" s="68">
        <v>939031.5246</v>
      </c>
      <c r="H30" s="69">
        <v>-11.3705372932482</v>
      </c>
      <c r="I30" s="68">
        <v>112039.1685</v>
      </c>
      <c r="J30" s="69">
        <v>13.4620620545784</v>
      </c>
      <c r="K30" s="68">
        <v>139631.85</v>
      </c>
      <c r="L30" s="69">
        <v>14.8697723497067</v>
      </c>
      <c r="M30" s="69">
        <v>-0.197610226463375</v>
      </c>
      <c r="N30" s="68">
        <v>27938514.3224</v>
      </c>
      <c r="O30" s="68">
        <v>326975197.083</v>
      </c>
      <c r="P30" s="68">
        <v>67493</v>
      </c>
      <c r="Q30" s="68">
        <v>68779</v>
      </c>
      <c r="R30" s="69">
        <v>-1.86975675714971</v>
      </c>
      <c r="S30" s="68">
        <v>12.3310357355578</v>
      </c>
      <c r="T30" s="68">
        <v>12.463924905857899</v>
      </c>
      <c r="U30" s="70">
        <v>-1.0776805221392001</v>
      </c>
      <c r="V30" s="54"/>
      <c r="W30" s="54"/>
    </row>
    <row r="31" spans="1:23" ht="12" thickBot="1" x14ac:dyDescent="0.2">
      <c r="A31" s="52"/>
      <c r="B31" s="41" t="s">
        <v>29</v>
      </c>
      <c r="C31" s="42"/>
      <c r="D31" s="68">
        <v>697729.87439999997</v>
      </c>
      <c r="E31" s="68">
        <v>890551</v>
      </c>
      <c r="F31" s="69">
        <v>78.348109698377698</v>
      </c>
      <c r="G31" s="68">
        <v>1121333.3976</v>
      </c>
      <c r="H31" s="69">
        <v>-37.776768631581199</v>
      </c>
      <c r="I31" s="68">
        <v>27782.644899999999</v>
      </c>
      <c r="J31" s="69">
        <v>3.9818625974545201</v>
      </c>
      <c r="K31" s="68">
        <v>-4168.2254999999996</v>
      </c>
      <c r="L31" s="69">
        <v>-0.37172044540199101</v>
      </c>
      <c r="M31" s="69">
        <v>-7.6653411385732397</v>
      </c>
      <c r="N31" s="68">
        <v>24469796.3506</v>
      </c>
      <c r="O31" s="68">
        <v>274581070.48640001</v>
      </c>
      <c r="P31" s="68">
        <v>27419</v>
      </c>
      <c r="Q31" s="68">
        <v>27655</v>
      </c>
      <c r="R31" s="69">
        <v>-0.85337190381485895</v>
      </c>
      <c r="S31" s="68">
        <v>25.446948262153999</v>
      </c>
      <c r="T31" s="68">
        <v>25.790604205387801</v>
      </c>
      <c r="U31" s="70">
        <v>-1.3504799856292899</v>
      </c>
      <c r="V31" s="54"/>
      <c r="W31" s="54"/>
    </row>
    <row r="32" spans="1:23" ht="12" thickBot="1" x14ac:dyDescent="0.2">
      <c r="A32" s="52"/>
      <c r="B32" s="41" t="s">
        <v>30</v>
      </c>
      <c r="C32" s="42"/>
      <c r="D32" s="68">
        <v>107064.64569999999</v>
      </c>
      <c r="E32" s="68">
        <v>128508</v>
      </c>
      <c r="F32" s="69">
        <v>83.313603588881605</v>
      </c>
      <c r="G32" s="68">
        <v>101612.9106</v>
      </c>
      <c r="H32" s="69">
        <v>5.3651992328620501</v>
      </c>
      <c r="I32" s="68">
        <v>27250.173599999998</v>
      </c>
      <c r="J32" s="69">
        <v>25.452074699202001</v>
      </c>
      <c r="K32" s="68">
        <v>26369.8298</v>
      </c>
      <c r="L32" s="69">
        <v>25.9512591896959</v>
      </c>
      <c r="M32" s="69">
        <v>3.3384508230690002E-2</v>
      </c>
      <c r="N32" s="68">
        <v>2772119.7398000001</v>
      </c>
      <c r="O32" s="68">
        <v>40927964.462300003</v>
      </c>
      <c r="P32" s="68">
        <v>25697</v>
      </c>
      <c r="Q32" s="68">
        <v>25230</v>
      </c>
      <c r="R32" s="69">
        <v>1.8509710661910299</v>
      </c>
      <c r="S32" s="68">
        <v>4.1664258746157099</v>
      </c>
      <c r="T32" s="68">
        <v>4.12137428458185</v>
      </c>
      <c r="U32" s="70">
        <v>1.0813006492770401</v>
      </c>
      <c r="V32" s="54"/>
      <c r="W32" s="54"/>
    </row>
    <row r="33" spans="1:23" ht="12" thickBot="1" x14ac:dyDescent="0.2">
      <c r="A33" s="52"/>
      <c r="B33" s="41" t="s">
        <v>31</v>
      </c>
      <c r="C33" s="42"/>
      <c r="D33" s="71"/>
      <c r="E33" s="71"/>
      <c r="F33" s="71"/>
      <c r="G33" s="68">
        <v>97.436000000000007</v>
      </c>
      <c r="H33" s="71"/>
      <c r="I33" s="71"/>
      <c r="J33" s="71"/>
      <c r="K33" s="68">
        <v>20.443999999999999</v>
      </c>
      <c r="L33" s="69">
        <v>20.9819779137075</v>
      </c>
      <c r="M33" s="71"/>
      <c r="N33" s="68">
        <v>85.315799999999996</v>
      </c>
      <c r="O33" s="68">
        <v>4950.5744000000004</v>
      </c>
      <c r="P33" s="71"/>
      <c r="Q33" s="68">
        <v>1</v>
      </c>
      <c r="R33" s="71"/>
      <c r="S33" s="71"/>
      <c r="T33" s="68">
        <v>15.384600000000001</v>
      </c>
      <c r="U33" s="72"/>
      <c r="V33" s="54"/>
      <c r="W33" s="54"/>
    </row>
    <row r="34" spans="1:23" ht="12" thickBot="1" x14ac:dyDescent="0.2">
      <c r="A34" s="52"/>
      <c r="B34" s="41" t="s">
        <v>36</v>
      </c>
      <c r="C34" s="42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  <c r="V34" s="54"/>
      <c r="W34" s="54"/>
    </row>
    <row r="35" spans="1:23" ht="12" thickBot="1" x14ac:dyDescent="0.2">
      <c r="A35" s="52"/>
      <c r="B35" s="41" t="s">
        <v>32</v>
      </c>
      <c r="C35" s="42"/>
      <c r="D35" s="68">
        <v>140166.3939</v>
      </c>
      <c r="E35" s="68">
        <v>114241</v>
      </c>
      <c r="F35" s="69">
        <v>122.693598532926</v>
      </c>
      <c r="G35" s="68">
        <v>101295.24400000001</v>
      </c>
      <c r="H35" s="69">
        <v>38.374111522945803</v>
      </c>
      <c r="I35" s="68">
        <v>14422.7875</v>
      </c>
      <c r="J35" s="69">
        <v>10.2897614033573</v>
      </c>
      <c r="K35" s="68">
        <v>19939.265800000001</v>
      </c>
      <c r="L35" s="69">
        <v>19.6843060074963</v>
      </c>
      <c r="M35" s="69">
        <v>-0.27666406352835698</v>
      </c>
      <c r="N35" s="68">
        <v>4138412.3424999998</v>
      </c>
      <c r="O35" s="68">
        <v>45378273.0198</v>
      </c>
      <c r="P35" s="68">
        <v>11036</v>
      </c>
      <c r="Q35" s="68">
        <v>10988</v>
      </c>
      <c r="R35" s="69">
        <v>0.43684018929741603</v>
      </c>
      <c r="S35" s="68">
        <v>12.700833082638599</v>
      </c>
      <c r="T35" s="68">
        <v>12.5913247087732</v>
      </c>
      <c r="U35" s="70">
        <v>0.86221410164915202</v>
      </c>
      <c r="V35" s="54"/>
      <c r="W35" s="54"/>
    </row>
    <row r="36" spans="1:23" ht="12" thickBot="1" x14ac:dyDescent="0.2">
      <c r="A36" s="52"/>
      <c r="B36" s="41" t="s">
        <v>37</v>
      </c>
      <c r="C36" s="42"/>
      <c r="D36" s="71"/>
      <c r="E36" s="68">
        <v>577153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54"/>
      <c r="W36" s="54"/>
    </row>
    <row r="37" spans="1:23" ht="12" thickBot="1" x14ac:dyDescent="0.2">
      <c r="A37" s="52"/>
      <c r="B37" s="41" t="s">
        <v>38</v>
      </c>
      <c r="C37" s="42"/>
      <c r="D37" s="71"/>
      <c r="E37" s="68">
        <v>215297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  <c r="V37" s="54"/>
      <c r="W37" s="54"/>
    </row>
    <row r="38" spans="1:23" ht="12" thickBot="1" x14ac:dyDescent="0.2">
      <c r="A38" s="52"/>
      <c r="B38" s="41" t="s">
        <v>39</v>
      </c>
      <c r="C38" s="42"/>
      <c r="D38" s="71"/>
      <c r="E38" s="68">
        <v>266199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  <c r="V38" s="54"/>
      <c r="W38" s="54"/>
    </row>
    <row r="39" spans="1:23" ht="12" customHeight="1" thickBot="1" x14ac:dyDescent="0.2">
      <c r="A39" s="52"/>
      <c r="B39" s="41" t="s">
        <v>33</v>
      </c>
      <c r="C39" s="42"/>
      <c r="D39" s="68">
        <v>159358.9749</v>
      </c>
      <c r="E39" s="68">
        <v>226711</v>
      </c>
      <c r="F39" s="69">
        <v>70.291681876927001</v>
      </c>
      <c r="G39" s="68">
        <v>217555.9829</v>
      </c>
      <c r="H39" s="69">
        <v>-26.750359711665698</v>
      </c>
      <c r="I39" s="68">
        <v>-16914.730200000002</v>
      </c>
      <c r="J39" s="69">
        <v>-10.6142313042703</v>
      </c>
      <c r="K39" s="68">
        <v>11562.5489</v>
      </c>
      <c r="L39" s="69">
        <v>5.3147464601397498</v>
      </c>
      <c r="M39" s="69">
        <v>-2.4628893980288402</v>
      </c>
      <c r="N39" s="68">
        <v>8020757.7271999996</v>
      </c>
      <c r="O39" s="68">
        <v>76811162.725199997</v>
      </c>
      <c r="P39" s="68">
        <v>314</v>
      </c>
      <c r="Q39" s="68">
        <v>270</v>
      </c>
      <c r="R39" s="69">
        <v>16.296296296296301</v>
      </c>
      <c r="S39" s="68">
        <v>507.51265891719697</v>
      </c>
      <c r="T39" s="68">
        <v>1310.0569814814801</v>
      </c>
      <c r="U39" s="70">
        <v>-158.13286791240799</v>
      </c>
      <c r="V39" s="54"/>
      <c r="W39" s="54"/>
    </row>
    <row r="40" spans="1:23" ht="12" thickBot="1" x14ac:dyDescent="0.2">
      <c r="A40" s="52"/>
      <c r="B40" s="41" t="s">
        <v>34</v>
      </c>
      <c r="C40" s="42"/>
      <c r="D40" s="68">
        <v>270733.43800000002</v>
      </c>
      <c r="E40" s="68">
        <v>331461</v>
      </c>
      <c r="F40" s="69">
        <v>81.678821339463795</v>
      </c>
      <c r="G40" s="68">
        <v>304066.65879999998</v>
      </c>
      <c r="H40" s="69">
        <v>-10.962471496069201</v>
      </c>
      <c r="I40" s="68">
        <v>14609.3663</v>
      </c>
      <c r="J40" s="69">
        <v>5.3962179211863797</v>
      </c>
      <c r="K40" s="68">
        <v>20439.6914</v>
      </c>
      <c r="L40" s="69">
        <v>6.7221087246675797</v>
      </c>
      <c r="M40" s="69">
        <v>-0.28524526060114602</v>
      </c>
      <c r="N40" s="68">
        <v>11833872.5393</v>
      </c>
      <c r="O40" s="68">
        <v>146407815.22920001</v>
      </c>
      <c r="P40" s="68">
        <v>1531</v>
      </c>
      <c r="Q40" s="68">
        <v>1647</v>
      </c>
      <c r="R40" s="69">
        <v>-7.0431086824529503</v>
      </c>
      <c r="S40" s="68">
        <v>176.83438145003299</v>
      </c>
      <c r="T40" s="68">
        <v>171.873764055859</v>
      </c>
      <c r="U40" s="70">
        <v>2.80523354875714</v>
      </c>
      <c r="V40" s="54"/>
      <c r="W40" s="54"/>
    </row>
    <row r="41" spans="1:23" ht="12" thickBot="1" x14ac:dyDescent="0.2">
      <c r="A41" s="52"/>
      <c r="B41" s="41" t="s">
        <v>40</v>
      </c>
      <c r="C41" s="42"/>
      <c r="D41" s="71"/>
      <c r="E41" s="68">
        <v>219506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54"/>
      <c r="W41" s="54"/>
    </row>
    <row r="42" spans="1:23" ht="12" thickBot="1" x14ac:dyDescent="0.2">
      <c r="A42" s="52"/>
      <c r="B42" s="41" t="s">
        <v>41</v>
      </c>
      <c r="C42" s="42"/>
      <c r="D42" s="71"/>
      <c r="E42" s="68">
        <v>84018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54"/>
      <c r="W42" s="54"/>
    </row>
    <row r="43" spans="1:23" ht="12" thickBot="1" x14ac:dyDescent="0.2">
      <c r="A43" s="52"/>
      <c r="B43" s="41" t="s">
        <v>71</v>
      </c>
      <c r="C43" s="42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  <c r="V43" s="54"/>
      <c r="W43" s="54"/>
    </row>
    <row r="44" spans="1:23" ht="12" thickBot="1" x14ac:dyDescent="0.2">
      <c r="A44" s="53"/>
      <c r="B44" s="41" t="s">
        <v>35</v>
      </c>
      <c r="C44" s="42"/>
      <c r="D44" s="73">
        <v>11445.4354</v>
      </c>
      <c r="E44" s="73">
        <v>0</v>
      </c>
      <c r="F44" s="74"/>
      <c r="G44" s="73">
        <v>23050.417300000001</v>
      </c>
      <c r="H44" s="75">
        <v>-50.346081586991502</v>
      </c>
      <c r="I44" s="73">
        <v>1059.0159000000001</v>
      </c>
      <c r="J44" s="75">
        <v>9.2527358111688809</v>
      </c>
      <c r="K44" s="73">
        <v>1442.9004</v>
      </c>
      <c r="L44" s="75">
        <v>6.2597582560902296</v>
      </c>
      <c r="M44" s="75">
        <v>-0.26605058810712101</v>
      </c>
      <c r="N44" s="73">
        <v>721091.51229999994</v>
      </c>
      <c r="O44" s="73">
        <v>9357684.3117999993</v>
      </c>
      <c r="P44" s="73">
        <v>18</v>
      </c>
      <c r="Q44" s="73">
        <v>30</v>
      </c>
      <c r="R44" s="75">
        <v>-40</v>
      </c>
      <c r="S44" s="73">
        <v>635.85752222222197</v>
      </c>
      <c r="T44" s="73">
        <v>396.88673666666699</v>
      </c>
      <c r="U44" s="76">
        <v>37.582442167294097</v>
      </c>
      <c r="V44" s="54"/>
      <c r="W44" s="54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37:C37"/>
    <mergeCell ref="B38:C38"/>
    <mergeCell ref="B39:C39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23:C23"/>
    <mergeCell ref="B24:C24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3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49118</v>
      </c>
      <c r="D2" s="32">
        <v>526001.37511709402</v>
      </c>
      <c r="E2" s="32">
        <v>385998.44581623899</v>
      </c>
      <c r="F2" s="32">
        <v>140002.929300855</v>
      </c>
      <c r="G2" s="32">
        <v>385998.44581623899</v>
      </c>
      <c r="H2" s="32">
        <v>0.26616456899887098</v>
      </c>
    </row>
    <row r="3" spans="1:8" ht="14.25" x14ac:dyDescent="0.2">
      <c r="A3" s="32">
        <v>2</v>
      </c>
      <c r="B3" s="33">
        <v>13</v>
      </c>
      <c r="C3" s="32">
        <v>8444.2440000000006</v>
      </c>
      <c r="D3" s="32">
        <v>72911.151388540995</v>
      </c>
      <c r="E3" s="32">
        <v>56433.981803502</v>
      </c>
      <c r="F3" s="32">
        <v>16477.169585038999</v>
      </c>
      <c r="G3" s="32">
        <v>56433.981803502</v>
      </c>
      <c r="H3" s="32">
        <v>0.225989704883862</v>
      </c>
    </row>
    <row r="4" spans="1:8" ht="14.25" x14ac:dyDescent="0.2">
      <c r="A4" s="32">
        <v>3</v>
      </c>
      <c r="B4" s="33">
        <v>14</v>
      </c>
      <c r="C4" s="32">
        <v>91975</v>
      </c>
      <c r="D4" s="32">
        <v>84714.601938461507</v>
      </c>
      <c r="E4" s="32">
        <v>62849.928373504299</v>
      </c>
      <c r="F4" s="32">
        <v>21864.673564957298</v>
      </c>
      <c r="G4" s="32">
        <v>62849.928373504299</v>
      </c>
      <c r="H4" s="32">
        <v>0.258098049977738</v>
      </c>
    </row>
    <row r="5" spans="1:8" ht="14.25" x14ac:dyDescent="0.2">
      <c r="A5" s="32">
        <v>4</v>
      </c>
      <c r="B5" s="33">
        <v>15</v>
      </c>
      <c r="C5" s="32">
        <v>2723</v>
      </c>
      <c r="D5" s="32">
        <v>41660.035487179499</v>
      </c>
      <c r="E5" s="32">
        <v>31680.833558974398</v>
      </c>
      <c r="F5" s="32">
        <v>9979.2019282051297</v>
      </c>
      <c r="G5" s="32">
        <v>31680.833558974398</v>
      </c>
      <c r="H5" s="32">
        <v>0.23953896849838599</v>
      </c>
    </row>
    <row r="6" spans="1:8" ht="14.25" x14ac:dyDescent="0.2">
      <c r="A6" s="32">
        <v>5</v>
      </c>
      <c r="B6" s="33">
        <v>16</v>
      </c>
      <c r="C6" s="32">
        <v>5103</v>
      </c>
      <c r="D6" s="32">
        <v>198165.87981880299</v>
      </c>
      <c r="E6" s="32">
        <v>174521.03356410301</v>
      </c>
      <c r="F6" s="32">
        <v>23644.8462547009</v>
      </c>
      <c r="G6" s="32">
        <v>174521.03356410301</v>
      </c>
      <c r="H6" s="32">
        <v>0.119318453188414</v>
      </c>
    </row>
    <row r="7" spans="1:8" ht="14.25" x14ac:dyDescent="0.2">
      <c r="A7" s="32">
        <v>6</v>
      </c>
      <c r="B7" s="33">
        <v>17</v>
      </c>
      <c r="C7" s="32">
        <v>14749</v>
      </c>
      <c r="D7" s="32">
        <v>211672.975824786</v>
      </c>
      <c r="E7" s="32">
        <v>148507.27028803399</v>
      </c>
      <c r="F7" s="32">
        <v>63165.705536752102</v>
      </c>
      <c r="G7" s="32">
        <v>148507.27028803399</v>
      </c>
      <c r="H7" s="32">
        <v>0.29841176130597802</v>
      </c>
    </row>
    <row r="8" spans="1:8" ht="14.25" x14ac:dyDescent="0.2">
      <c r="A8" s="32">
        <v>7</v>
      </c>
      <c r="B8" s="33">
        <v>18</v>
      </c>
      <c r="C8" s="32">
        <v>49886</v>
      </c>
      <c r="D8" s="32">
        <v>124922.005462393</v>
      </c>
      <c r="E8" s="32">
        <v>98261.748915384596</v>
      </c>
      <c r="F8" s="32">
        <v>26660.256547008499</v>
      </c>
      <c r="G8" s="32">
        <v>98261.748915384596</v>
      </c>
      <c r="H8" s="32">
        <v>0.21341521414363199</v>
      </c>
    </row>
    <row r="9" spans="1:8" ht="14.25" x14ac:dyDescent="0.2">
      <c r="A9" s="32">
        <v>8</v>
      </c>
      <c r="B9" s="33">
        <v>19</v>
      </c>
      <c r="C9" s="32">
        <v>13782</v>
      </c>
      <c r="D9" s="32">
        <v>64125.803593162404</v>
      </c>
      <c r="E9" s="32">
        <v>51300.207905982898</v>
      </c>
      <c r="F9" s="32">
        <v>12825.595687179501</v>
      </c>
      <c r="G9" s="32">
        <v>51300.207905982898</v>
      </c>
      <c r="H9" s="32">
        <v>0.20000678305023301</v>
      </c>
    </row>
    <row r="10" spans="1:8" ht="14.25" x14ac:dyDescent="0.2">
      <c r="A10" s="32">
        <v>9</v>
      </c>
      <c r="B10" s="33">
        <v>21</v>
      </c>
      <c r="C10" s="32">
        <v>146446</v>
      </c>
      <c r="D10" s="32">
        <v>625021.07949999999</v>
      </c>
      <c r="E10" s="32">
        <v>577375.7818</v>
      </c>
      <c r="F10" s="32">
        <v>47645.297700000003</v>
      </c>
      <c r="G10" s="32">
        <v>577375.7818</v>
      </c>
      <c r="H10" s="32">
        <v>7.6229905298737993E-2</v>
      </c>
    </row>
    <row r="11" spans="1:8" ht="14.25" x14ac:dyDescent="0.2">
      <c r="A11" s="32">
        <v>10</v>
      </c>
      <c r="B11" s="33">
        <v>22</v>
      </c>
      <c r="C11" s="32">
        <v>24506.019</v>
      </c>
      <c r="D11" s="32">
        <v>402935.18493589701</v>
      </c>
      <c r="E11" s="32">
        <v>343875.18303589697</v>
      </c>
      <c r="F11" s="32">
        <v>59060.001900000003</v>
      </c>
      <c r="G11" s="32">
        <v>343875.18303589697</v>
      </c>
      <c r="H11" s="32">
        <v>0.14657444697810601</v>
      </c>
    </row>
    <row r="12" spans="1:8" ht="14.25" x14ac:dyDescent="0.2">
      <c r="A12" s="32">
        <v>11</v>
      </c>
      <c r="B12" s="33">
        <v>23</v>
      </c>
      <c r="C12" s="32">
        <v>142975.70300000001</v>
      </c>
      <c r="D12" s="32">
        <v>1189415.0007863201</v>
      </c>
      <c r="E12" s="32">
        <v>1020135.93619145</v>
      </c>
      <c r="F12" s="32">
        <v>169279.064594872</v>
      </c>
      <c r="G12" s="32">
        <v>1020135.93619145</v>
      </c>
      <c r="H12" s="32">
        <v>0.14232127935410399</v>
      </c>
    </row>
    <row r="13" spans="1:8" ht="14.25" x14ac:dyDescent="0.2">
      <c r="A13" s="32">
        <v>12</v>
      </c>
      <c r="B13" s="33">
        <v>24</v>
      </c>
      <c r="C13" s="32">
        <v>19587.536</v>
      </c>
      <c r="D13" s="32">
        <v>701745.26376068406</v>
      </c>
      <c r="E13" s="32">
        <v>670836.38100170903</v>
      </c>
      <c r="F13" s="32">
        <v>30908.8827589744</v>
      </c>
      <c r="G13" s="32">
        <v>670836.38100170903</v>
      </c>
      <c r="H13" s="32">
        <v>4.40457304882007E-2</v>
      </c>
    </row>
    <row r="14" spans="1:8" ht="14.25" x14ac:dyDescent="0.2">
      <c r="A14" s="32">
        <v>13</v>
      </c>
      <c r="B14" s="33">
        <v>25</v>
      </c>
      <c r="C14" s="32">
        <v>75369</v>
      </c>
      <c r="D14" s="32">
        <v>878576.28430000006</v>
      </c>
      <c r="E14" s="32">
        <v>822152.92119999998</v>
      </c>
      <c r="F14" s="32">
        <v>56423.363100000002</v>
      </c>
      <c r="G14" s="32">
        <v>822152.92119999998</v>
      </c>
      <c r="H14" s="32">
        <v>6.4221359156029306E-2</v>
      </c>
    </row>
    <row r="15" spans="1:8" ht="14.25" x14ac:dyDescent="0.2">
      <c r="A15" s="32">
        <v>14</v>
      </c>
      <c r="B15" s="33">
        <v>26</v>
      </c>
      <c r="C15" s="32">
        <v>61560</v>
      </c>
      <c r="D15" s="32">
        <v>316186.916284532</v>
      </c>
      <c r="E15" s="32">
        <v>285652.72666339902</v>
      </c>
      <c r="F15" s="32">
        <v>30534.189621132999</v>
      </c>
      <c r="G15" s="32">
        <v>285652.72666339902</v>
      </c>
      <c r="H15" s="32">
        <v>9.6570060456441398E-2</v>
      </c>
    </row>
    <row r="16" spans="1:8" ht="14.25" x14ac:dyDescent="0.2">
      <c r="A16" s="32">
        <v>15</v>
      </c>
      <c r="B16" s="33">
        <v>27</v>
      </c>
      <c r="C16" s="32">
        <v>128966.41499999999</v>
      </c>
      <c r="D16" s="32">
        <v>901981.63359999994</v>
      </c>
      <c r="E16" s="32">
        <v>801874.06460000004</v>
      </c>
      <c r="F16" s="32">
        <v>100107.569</v>
      </c>
      <c r="G16" s="32">
        <v>801874.06460000004</v>
      </c>
      <c r="H16" s="32">
        <v>0.11098626099563599</v>
      </c>
    </row>
    <row r="17" spans="1:8" ht="14.25" x14ac:dyDescent="0.2">
      <c r="A17" s="32">
        <v>16</v>
      </c>
      <c r="B17" s="33">
        <v>29</v>
      </c>
      <c r="C17" s="32">
        <v>169195</v>
      </c>
      <c r="D17" s="32">
        <v>2183099.78037094</v>
      </c>
      <c r="E17" s="32">
        <v>1979971.9325205099</v>
      </c>
      <c r="F17" s="32">
        <v>203127.847850427</v>
      </c>
      <c r="G17" s="32">
        <v>1979971.9325205099</v>
      </c>
      <c r="H17" s="32">
        <v>9.3045608669299104E-2</v>
      </c>
    </row>
    <row r="18" spans="1:8" ht="14.25" x14ac:dyDescent="0.2">
      <c r="A18" s="32">
        <v>17</v>
      </c>
      <c r="B18" s="33">
        <v>31</v>
      </c>
      <c r="C18" s="32">
        <v>26793.66</v>
      </c>
      <c r="D18" s="32">
        <v>213750.34109792</v>
      </c>
      <c r="E18" s="32">
        <v>173376.238595987</v>
      </c>
      <c r="F18" s="32">
        <v>40374.102501932597</v>
      </c>
      <c r="G18" s="32">
        <v>173376.238595987</v>
      </c>
      <c r="H18" s="32">
        <v>0.18888438864963999</v>
      </c>
    </row>
    <row r="19" spans="1:8" ht="14.25" x14ac:dyDescent="0.2">
      <c r="A19" s="32">
        <v>18</v>
      </c>
      <c r="B19" s="33">
        <v>32</v>
      </c>
      <c r="C19" s="32">
        <v>14070.272000000001</v>
      </c>
      <c r="D19" s="32">
        <v>241425.37469875201</v>
      </c>
      <c r="E19" s="32">
        <v>219803.26735881899</v>
      </c>
      <c r="F19" s="32">
        <v>21622.107339933402</v>
      </c>
      <c r="G19" s="32">
        <v>219803.26735881899</v>
      </c>
      <c r="H19" s="32">
        <v>8.9560210342070498E-2</v>
      </c>
    </row>
    <row r="20" spans="1:8" ht="14.25" x14ac:dyDescent="0.2">
      <c r="A20" s="32">
        <v>19</v>
      </c>
      <c r="B20" s="33">
        <v>33</v>
      </c>
      <c r="C20" s="32">
        <v>25249.002</v>
      </c>
      <c r="D20" s="32">
        <v>437639.04962191201</v>
      </c>
      <c r="E20" s="32">
        <v>336272.80071263498</v>
      </c>
      <c r="F20" s="32">
        <v>101366.248909277</v>
      </c>
      <c r="G20" s="32">
        <v>336272.80071263498</v>
      </c>
      <c r="H20" s="32">
        <v>0.231620667755425</v>
      </c>
    </row>
    <row r="21" spans="1:8" ht="14.25" x14ac:dyDescent="0.2">
      <c r="A21" s="32">
        <v>20</v>
      </c>
      <c r="B21" s="33">
        <v>34</v>
      </c>
      <c r="C21" s="32">
        <v>40510.800999999999</v>
      </c>
      <c r="D21" s="32">
        <v>206337.390166205</v>
      </c>
      <c r="E21" s="32">
        <v>144645.996023324</v>
      </c>
      <c r="F21" s="32">
        <v>61691.394142881501</v>
      </c>
      <c r="G21" s="32">
        <v>144645.996023324</v>
      </c>
      <c r="H21" s="32">
        <v>0.298983107681981</v>
      </c>
    </row>
    <row r="22" spans="1:8" ht="14.25" x14ac:dyDescent="0.2">
      <c r="A22" s="32">
        <v>21</v>
      </c>
      <c r="B22" s="33">
        <v>35</v>
      </c>
      <c r="C22" s="32">
        <v>35630.22</v>
      </c>
      <c r="D22" s="32">
        <v>855774.925059292</v>
      </c>
      <c r="E22" s="32">
        <v>821610.71747787599</v>
      </c>
      <c r="F22" s="32">
        <v>34164.207581415903</v>
      </c>
      <c r="G22" s="32">
        <v>821610.71747787599</v>
      </c>
      <c r="H22" s="32">
        <v>3.99219544543781E-2</v>
      </c>
    </row>
    <row r="23" spans="1:8" ht="14.25" x14ac:dyDescent="0.2">
      <c r="A23" s="32">
        <v>22</v>
      </c>
      <c r="B23" s="33">
        <v>36</v>
      </c>
      <c r="C23" s="32">
        <v>151233.747</v>
      </c>
      <c r="D23" s="32">
        <v>682482.03034070798</v>
      </c>
      <c r="E23" s="32">
        <v>602252.08960710804</v>
      </c>
      <c r="F23" s="32">
        <v>80229.940733600306</v>
      </c>
      <c r="G23" s="32">
        <v>602252.08960710804</v>
      </c>
      <c r="H23" s="32">
        <v>0.117556121871147</v>
      </c>
    </row>
    <row r="24" spans="1:8" ht="14.25" x14ac:dyDescent="0.2">
      <c r="A24" s="32">
        <v>23</v>
      </c>
      <c r="B24" s="33">
        <v>37</v>
      </c>
      <c r="C24" s="32">
        <v>104782.69500000001</v>
      </c>
      <c r="D24" s="32">
        <v>832258.58054159302</v>
      </c>
      <c r="E24" s="32">
        <v>720219.41869890399</v>
      </c>
      <c r="F24" s="32">
        <v>112039.16184268901</v>
      </c>
      <c r="G24" s="32">
        <v>720219.41869890399</v>
      </c>
      <c r="H24" s="32">
        <v>0.13462061486921401</v>
      </c>
    </row>
    <row r="25" spans="1:8" ht="14.25" x14ac:dyDescent="0.2">
      <c r="A25" s="32">
        <v>24</v>
      </c>
      <c r="B25" s="33">
        <v>38</v>
      </c>
      <c r="C25" s="32">
        <v>139662.92300000001</v>
      </c>
      <c r="D25" s="32">
        <v>697729.80420000001</v>
      </c>
      <c r="E25" s="32">
        <v>669947.23499999999</v>
      </c>
      <c r="F25" s="32">
        <v>27782.569200000002</v>
      </c>
      <c r="G25" s="32">
        <v>669947.23499999999</v>
      </c>
      <c r="H25" s="32">
        <v>3.9818521486056899E-2</v>
      </c>
    </row>
    <row r="26" spans="1:8" ht="14.25" x14ac:dyDescent="0.2">
      <c r="A26" s="32">
        <v>25</v>
      </c>
      <c r="B26" s="33">
        <v>39</v>
      </c>
      <c r="C26" s="32">
        <v>99866.129000000001</v>
      </c>
      <c r="D26" s="32">
        <v>107064.46498066701</v>
      </c>
      <c r="E26" s="32">
        <v>79814.462854025303</v>
      </c>
      <c r="F26" s="32">
        <v>27250.002126641801</v>
      </c>
      <c r="G26" s="32">
        <v>79814.462854025303</v>
      </c>
      <c r="H26" s="32">
        <v>0.25451957502017503</v>
      </c>
    </row>
    <row r="27" spans="1:8" ht="14.25" x14ac:dyDescent="0.2">
      <c r="A27" s="32">
        <v>26</v>
      </c>
      <c r="B27" s="33">
        <v>42</v>
      </c>
      <c r="C27" s="32">
        <v>7776.7759999999998</v>
      </c>
      <c r="D27" s="32">
        <v>140166.39300000001</v>
      </c>
      <c r="E27" s="32">
        <v>125743.6078</v>
      </c>
      <c r="F27" s="32">
        <v>14422.7852</v>
      </c>
      <c r="G27" s="32">
        <v>125743.6078</v>
      </c>
      <c r="H27" s="32">
        <v>0.10289759828520401</v>
      </c>
    </row>
    <row r="28" spans="1:8" ht="14.25" x14ac:dyDescent="0.2">
      <c r="A28" s="32">
        <v>27</v>
      </c>
      <c r="B28" s="33">
        <v>75</v>
      </c>
      <c r="C28" s="32">
        <v>307</v>
      </c>
      <c r="D28" s="32">
        <v>159358.974358974</v>
      </c>
      <c r="E28" s="32">
        <v>176273.70512820501</v>
      </c>
      <c r="F28" s="32">
        <v>-16914.730769230799</v>
      </c>
      <c r="G28" s="32">
        <v>176273.70512820501</v>
      </c>
      <c r="H28" s="32">
        <v>-0.10614231697506001</v>
      </c>
    </row>
    <row r="29" spans="1:8" ht="14.25" x14ac:dyDescent="0.2">
      <c r="A29" s="32">
        <v>28</v>
      </c>
      <c r="B29" s="33">
        <v>76</v>
      </c>
      <c r="C29" s="32">
        <v>1567</v>
      </c>
      <c r="D29" s="32">
        <v>270733.43119999999</v>
      </c>
      <c r="E29" s="32">
        <v>256124.072340171</v>
      </c>
      <c r="F29" s="32">
        <v>14609.358859829101</v>
      </c>
      <c r="G29" s="32">
        <v>256124.072340171</v>
      </c>
      <c r="H29" s="32">
        <v>5.3962153085692001E-2</v>
      </c>
    </row>
    <row r="30" spans="1:8" ht="14.25" x14ac:dyDescent="0.2">
      <c r="A30" s="32">
        <v>29</v>
      </c>
      <c r="B30" s="33">
        <v>99</v>
      </c>
      <c r="C30" s="32">
        <v>18</v>
      </c>
      <c r="D30" s="32">
        <v>11445.435292337899</v>
      </c>
      <c r="E30" s="32">
        <v>10386.419332879501</v>
      </c>
      <c r="F30" s="32">
        <v>1059.01595945844</v>
      </c>
      <c r="G30" s="32">
        <v>10386.419332879501</v>
      </c>
      <c r="H30" s="32">
        <v>9.2527364176999596E-2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2014-09-26T07:15:09Z</dcterms:modified>
</cp:coreProperties>
</file>