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<sst xmlns="http://schemas.openxmlformats.org/spreadsheetml/2006/main" count="116" uniqueCount="73">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</sst>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2" sqref="K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13477704.035700001</v>
      </c>
      <c r="F3" s="25">
        <f>RA!I7</f>
        <v>1502654.6207999999</v>
      </c>
      <c r="G3" s="16">
        <f>E3-F3</f>
        <v>11975049.414900001</v>
      </c>
      <c r="H3" s="27">
        <f>RA!J7</f>
        <v>11.1491884435193</v>
      </c>
      <c r="I3" s="20">
        <f>SUM(I4:I40)</f>
        <v>13477708.596685568</v>
      </c>
      <c r="J3" s="21">
        <f>SUM(J4:J40)</f>
        <v>11975049.367999349</v>
      </c>
      <c r="K3" s="22">
        <f>E3-I3</f>
        <v>-4.560985567048192</v>
      </c>
      <c r="L3" s="22">
        <f>G3-J3</f>
        <v>4.6900652348995209E-2</v>
      </c>
    </row>
    <row r="4" spans="1:13" x14ac:dyDescent="0.15">
      <c r="A4" s="41">
        <f>RA!A8</f>
        <v>41926</v>
      </c>
      <c r="B4" s="12">
        <v>12</v>
      </c>
      <c r="C4" s="38" t="s">
        <v>6</v>
      </c>
      <c r="D4" s="38"/>
      <c r="E4" s="15">
        <f>VLOOKUP(C4,RA!B8:D39,3,0)</f>
        <v>517878.16200000001</v>
      </c>
      <c r="F4" s="25">
        <f>VLOOKUP(C4,RA!B8:I43,8,0)</f>
        <v>112909.3861</v>
      </c>
      <c r="G4" s="16">
        <f t="shared" ref="G4:G40" si="0">E4-F4</f>
        <v>404968.77590000001</v>
      </c>
      <c r="H4" s="27">
        <f>RA!J8</f>
        <v>21.802306871553299</v>
      </c>
      <c r="I4" s="20">
        <f>VLOOKUP(B4,RMS!B:D,3,FALSE)</f>
        <v>517878.75259145303</v>
      </c>
      <c r="J4" s="21">
        <f>VLOOKUP(B4,RMS!B:E,4,FALSE)</f>
        <v>404968.78059059801</v>
      </c>
      <c r="K4" s="22">
        <f t="shared" ref="K4:K40" si="1">E4-I4</f>
        <v>-0.59059145301580429</v>
      </c>
      <c r="L4" s="22">
        <f t="shared" ref="L4:L40" si="2">G4-J4</f>
        <v>-4.6905979979783297E-3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69946.801300000006</v>
      </c>
      <c r="F5" s="25">
        <f>VLOOKUP(C5,RA!B9:I44,8,0)</f>
        <v>15551.304099999999</v>
      </c>
      <c r="G5" s="16">
        <f t="shared" si="0"/>
        <v>54395.497200000005</v>
      </c>
      <c r="H5" s="27">
        <f>RA!J9</f>
        <v>22.233045415902399</v>
      </c>
      <c r="I5" s="20">
        <f>VLOOKUP(B5,RMS!B:D,3,FALSE)</f>
        <v>69946.8351621209</v>
      </c>
      <c r="J5" s="21">
        <f>VLOOKUP(B5,RMS!B:E,4,FALSE)</f>
        <v>54395.4927958021</v>
      </c>
      <c r="K5" s="22">
        <f t="shared" si="1"/>
        <v>-3.3862120893900283E-2</v>
      </c>
      <c r="L5" s="22">
        <f t="shared" si="2"/>
        <v>4.4041979053872637E-3</v>
      </c>
      <c r="M5" s="35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95575.643299999996</v>
      </c>
      <c r="F6" s="25">
        <f>VLOOKUP(C6,RA!B10:I45,8,0)</f>
        <v>25780.047900000001</v>
      </c>
      <c r="G6" s="16">
        <f t="shared" si="0"/>
        <v>69795.595399999991</v>
      </c>
      <c r="H6" s="27">
        <f>RA!J10</f>
        <v>26.9734495211083</v>
      </c>
      <c r="I6" s="20">
        <f>VLOOKUP(B6,RMS!B:D,3,FALSE)</f>
        <v>95577.432747008497</v>
      </c>
      <c r="J6" s="21">
        <f>VLOOKUP(B6,RMS!B:E,4,FALSE)</f>
        <v>69795.595465812003</v>
      </c>
      <c r="K6" s="22">
        <f t="shared" si="1"/>
        <v>-1.7894470085011562</v>
      </c>
      <c r="L6" s="22">
        <f t="shared" si="2"/>
        <v>-6.5812011598609388E-5</v>
      </c>
      <c r="M6" s="35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45359.6345</v>
      </c>
      <c r="F7" s="25">
        <f>VLOOKUP(C7,RA!B11:I46,8,0)</f>
        <v>9348.7456999999995</v>
      </c>
      <c r="G7" s="16">
        <f t="shared" si="0"/>
        <v>36010.888800000001</v>
      </c>
      <c r="H7" s="27">
        <f>RA!J11</f>
        <v>20.6102756405588</v>
      </c>
      <c r="I7" s="20">
        <f>VLOOKUP(B7,RMS!B:D,3,FALSE)</f>
        <v>45359.678006837603</v>
      </c>
      <c r="J7" s="21">
        <f>VLOOKUP(B7,RMS!B:E,4,FALSE)</f>
        <v>36010.888833333302</v>
      </c>
      <c r="K7" s="22">
        <f t="shared" si="1"/>
        <v>-4.3506837602762971E-2</v>
      </c>
      <c r="L7" s="22">
        <f t="shared" si="2"/>
        <v>-3.3333300962112844E-5</v>
      </c>
      <c r="M7" s="35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244358.85690000001</v>
      </c>
      <c r="F8" s="25">
        <f>VLOOKUP(C8,RA!B12:I47,8,0)</f>
        <v>39198.584799999997</v>
      </c>
      <c r="G8" s="16">
        <f t="shared" si="0"/>
        <v>205160.2721</v>
      </c>
      <c r="H8" s="27">
        <f>RA!J12</f>
        <v>16.041401280593401</v>
      </c>
      <c r="I8" s="20">
        <f>VLOOKUP(B8,RMS!B:D,3,FALSE)</f>
        <v>244358.99778717899</v>
      </c>
      <c r="J8" s="21">
        <f>VLOOKUP(B8,RMS!B:E,4,FALSE)</f>
        <v>205160.210111111</v>
      </c>
      <c r="K8" s="22">
        <f t="shared" si="1"/>
        <v>-0.14088717897539027</v>
      </c>
      <c r="L8" s="22">
        <f t="shared" si="2"/>
        <v>6.1988889006897807E-2</v>
      </c>
      <c r="M8" s="35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244248.8296</v>
      </c>
      <c r="F9" s="25">
        <f>VLOOKUP(C9,RA!B13:I48,8,0)</f>
        <v>67952.410099999994</v>
      </c>
      <c r="G9" s="16">
        <f t="shared" si="0"/>
        <v>176296.41950000002</v>
      </c>
      <c r="H9" s="27">
        <f>RA!J13</f>
        <v>27.8209767519803</v>
      </c>
      <c r="I9" s="20">
        <f>VLOOKUP(B9,RMS!B:D,3,FALSE)</f>
        <v>244249.03445299101</v>
      </c>
      <c r="J9" s="21">
        <f>VLOOKUP(B9,RMS!B:E,4,FALSE)</f>
        <v>176296.41890341899</v>
      </c>
      <c r="K9" s="22">
        <f t="shared" si="1"/>
        <v>-0.20485299100982957</v>
      </c>
      <c r="L9" s="22">
        <f t="shared" si="2"/>
        <v>5.9658102691173553E-4</v>
      </c>
      <c r="M9" s="35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149172.7212</v>
      </c>
      <c r="F10" s="25">
        <f>VLOOKUP(C10,RA!B14:I49,8,0)</f>
        <v>26318.769700000001</v>
      </c>
      <c r="G10" s="16">
        <f t="shared" si="0"/>
        <v>122853.9515</v>
      </c>
      <c r="H10" s="27">
        <f>RA!J14</f>
        <v>17.643151836530301</v>
      </c>
      <c r="I10" s="20">
        <f>VLOOKUP(B10,RMS!B:D,3,FALSE)</f>
        <v>149172.72928717901</v>
      </c>
      <c r="J10" s="21">
        <f>VLOOKUP(B10,RMS!B:E,4,FALSE)</f>
        <v>122853.95162393199</v>
      </c>
      <c r="K10" s="22">
        <f t="shared" si="1"/>
        <v>-8.0871790123637766E-3</v>
      </c>
      <c r="L10" s="22">
        <f t="shared" si="2"/>
        <v>-1.2393199722282588E-4</v>
      </c>
      <c r="M10" s="35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94100.499899999995</v>
      </c>
      <c r="F11" s="25">
        <f>VLOOKUP(C11,RA!B15:I50,8,0)</f>
        <v>17936.246200000001</v>
      </c>
      <c r="G11" s="16">
        <f t="shared" si="0"/>
        <v>76164.253700000001</v>
      </c>
      <c r="H11" s="27">
        <f>RA!J15</f>
        <v>19.060734235270498</v>
      </c>
      <c r="I11" s="20">
        <f>VLOOKUP(B11,RMS!B:D,3,FALSE)</f>
        <v>94100.6220769231</v>
      </c>
      <c r="J11" s="21">
        <f>VLOOKUP(B11,RMS!B:E,4,FALSE)</f>
        <v>76164.254970085502</v>
      </c>
      <c r="K11" s="22">
        <f t="shared" si="1"/>
        <v>-0.12217692310514394</v>
      </c>
      <c r="L11" s="22">
        <f t="shared" si="2"/>
        <v>-1.270085500436835E-3</v>
      </c>
      <c r="M11" s="35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593668.35430000001</v>
      </c>
      <c r="F12" s="25">
        <f>VLOOKUP(C12,RA!B16:I51,8,0)</f>
        <v>47208.7857</v>
      </c>
      <c r="G12" s="16">
        <f t="shared" si="0"/>
        <v>546459.5686</v>
      </c>
      <c r="H12" s="27">
        <f>RA!J16</f>
        <v>7.9520468554643298</v>
      </c>
      <c r="I12" s="20">
        <f>VLOOKUP(B12,RMS!B:D,3,FALSE)</f>
        <v>593668.08078632504</v>
      </c>
      <c r="J12" s="21">
        <f>VLOOKUP(B12,RMS!B:E,4,FALSE)</f>
        <v>546459.56848547002</v>
      </c>
      <c r="K12" s="22">
        <f t="shared" si="1"/>
        <v>0.27351367496885359</v>
      </c>
      <c r="L12" s="22">
        <f t="shared" si="2"/>
        <v>1.1452997568994761E-4</v>
      </c>
      <c r="M12" s="35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456475.27279999998</v>
      </c>
      <c r="F13" s="25">
        <f>VLOOKUP(C13,RA!B17:I52,8,0)</f>
        <v>44967.32</v>
      </c>
      <c r="G13" s="16">
        <f t="shared" si="0"/>
        <v>411507.95279999997</v>
      </c>
      <c r="H13" s="27">
        <f>RA!J17</f>
        <v>9.8509870478136499</v>
      </c>
      <c r="I13" s="20">
        <f>VLOOKUP(B13,RMS!B:D,3,FALSE)</f>
        <v>456475.35106837598</v>
      </c>
      <c r="J13" s="21">
        <f>VLOOKUP(B13,RMS!B:E,4,FALSE)</f>
        <v>411507.95309401699</v>
      </c>
      <c r="K13" s="22">
        <f t="shared" si="1"/>
        <v>-7.8268376004416496E-2</v>
      </c>
      <c r="L13" s="22">
        <f t="shared" si="2"/>
        <v>-2.9401702340692282E-4</v>
      </c>
      <c r="M13" s="35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1152331.5344</v>
      </c>
      <c r="F14" s="25">
        <f>VLOOKUP(C14,RA!B18:I53,8,0)</f>
        <v>171418.6306</v>
      </c>
      <c r="G14" s="16">
        <f t="shared" si="0"/>
        <v>980912.90379999997</v>
      </c>
      <c r="H14" s="27">
        <f>RA!J18</f>
        <v>14.8758083487887</v>
      </c>
      <c r="I14" s="20">
        <f>VLOOKUP(B14,RMS!B:D,3,FALSE)</f>
        <v>1152331.7095376099</v>
      </c>
      <c r="J14" s="21">
        <f>VLOOKUP(B14,RMS!B:E,4,FALSE)</f>
        <v>980912.89675897395</v>
      </c>
      <c r="K14" s="22">
        <f t="shared" si="1"/>
        <v>-0.17513760994188488</v>
      </c>
      <c r="L14" s="22">
        <f t="shared" si="2"/>
        <v>7.0410260232165456E-3</v>
      </c>
      <c r="M14" s="35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470695.7156</v>
      </c>
      <c r="F15" s="25">
        <f>VLOOKUP(C15,RA!B19:I54,8,0)</f>
        <v>44961.690300000002</v>
      </c>
      <c r="G15" s="16">
        <f t="shared" si="0"/>
        <v>425734.02529999998</v>
      </c>
      <c r="H15" s="27">
        <f>RA!J19</f>
        <v>9.5521775129580107</v>
      </c>
      <c r="I15" s="20">
        <f>VLOOKUP(B15,RMS!B:D,3,FALSE)</f>
        <v>470695.58260683803</v>
      </c>
      <c r="J15" s="21">
        <f>VLOOKUP(B15,RMS!B:E,4,FALSE)</f>
        <v>425734.02436239301</v>
      </c>
      <c r="K15" s="22">
        <f t="shared" si="1"/>
        <v>0.13299316196935251</v>
      </c>
      <c r="L15" s="22">
        <f t="shared" si="2"/>
        <v>9.3760696472600102E-4</v>
      </c>
      <c r="M15" s="35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779612.84889999998</v>
      </c>
      <c r="F16" s="25">
        <f>VLOOKUP(C16,RA!B20:I55,8,0)</f>
        <v>59699.211199999998</v>
      </c>
      <c r="G16" s="16">
        <f t="shared" si="0"/>
        <v>719913.63769999996</v>
      </c>
      <c r="H16" s="27">
        <f>RA!J20</f>
        <v>7.6575458298606804</v>
      </c>
      <c r="I16" s="20">
        <f>VLOOKUP(B16,RMS!B:D,3,FALSE)</f>
        <v>779612.7892</v>
      </c>
      <c r="J16" s="21">
        <f>VLOOKUP(B16,RMS!B:E,4,FALSE)</f>
        <v>719913.63769999996</v>
      </c>
      <c r="K16" s="22">
        <f t="shared" si="1"/>
        <v>5.9699999983422458E-2</v>
      </c>
      <c r="L16" s="22">
        <f t="shared" si="2"/>
        <v>0</v>
      </c>
      <c r="M16" s="35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332456.23590000003</v>
      </c>
      <c r="F17" s="25">
        <f>VLOOKUP(C17,RA!B21:I56,8,0)</f>
        <v>-743.27970000000005</v>
      </c>
      <c r="G17" s="16">
        <f t="shared" si="0"/>
        <v>333199.51560000004</v>
      </c>
      <c r="H17" s="27">
        <f>RA!J21</f>
        <v>-0.22357219379201901</v>
      </c>
      <c r="I17" s="20">
        <f>VLOOKUP(B17,RMS!B:D,3,FALSE)</f>
        <v>332455.67797264998</v>
      </c>
      <c r="J17" s="21">
        <f>VLOOKUP(B17,RMS!B:E,4,FALSE)</f>
        <v>333199.51557948702</v>
      </c>
      <c r="K17" s="22">
        <f t="shared" si="1"/>
        <v>0.55792735004797578</v>
      </c>
      <c r="L17" s="22">
        <f t="shared" si="2"/>
        <v>2.0513019990175962E-5</v>
      </c>
      <c r="M17" s="35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894271.96889999998</v>
      </c>
      <c r="F18" s="25">
        <f>VLOOKUP(C18,RA!B22:I57,8,0)</f>
        <v>69802.542600000001</v>
      </c>
      <c r="G18" s="16">
        <f t="shared" si="0"/>
        <v>824469.42629999993</v>
      </c>
      <c r="H18" s="27">
        <f>RA!J22</f>
        <v>7.8055161100331301</v>
      </c>
      <c r="I18" s="20">
        <f>VLOOKUP(B18,RMS!B:D,3,FALSE)</f>
        <v>894272.78136666701</v>
      </c>
      <c r="J18" s="21">
        <f>VLOOKUP(B18,RMS!B:E,4,FALSE)</f>
        <v>824469.42130000005</v>
      </c>
      <c r="K18" s="22">
        <f t="shared" si="1"/>
        <v>-0.81246666703373194</v>
      </c>
      <c r="L18" s="22">
        <f t="shared" si="2"/>
        <v>4.999999888241291E-3</v>
      </c>
      <c r="M18" s="35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2344192.4161999999</v>
      </c>
      <c r="F19" s="25">
        <f>VLOOKUP(C19,RA!B23:I58,8,0)</f>
        <v>224097.40890000001</v>
      </c>
      <c r="G19" s="16">
        <f t="shared" si="0"/>
        <v>2120095.0072999997</v>
      </c>
      <c r="H19" s="27">
        <f>RA!J23</f>
        <v>9.5596849196905094</v>
      </c>
      <c r="I19" s="20">
        <f>VLOOKUP(B19,RMS!B:D,3,FALSE)</f>
        <v>2344194.21578974</v>
      </c>
      <c r="J19" s="21">
        <f>VLOOKUP(B19,RMS!B:E,4,FALSE)</f>
        <v>2120095.03439487</v>
      </c>
      <c r="K19" s="22">
        <f t="shared" si="1"/>
        <v>-1.7995897401124239</v>
      </c>
      <c r="L19" s="22">
        <f t="shared" si="2"/>
        <v>-2.7094870340079069E-2</v>
      </c>
      <c r="M19" s="35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196964.49549999999</v>
      </c>
      <c r="F20" s="25">
        <f>VLOOKUP(C20,RA!B24:I59,8,0)</f>
        <v>38882.655500000001</v>
      </c>
      <c r="G20" s="16">
        <f t="shared" si="0"/>
        <v>158081.84</v>
      </c>
      <c r="H20" s="27">
        <f>RA!J24</f>
        <v>19.740946408283001</v>
      </c>
      <c r="I20" s="20">
        <f>VLOOKUP(B20,RMS!B:D,3,FALSE)</f>
        <v>196964.44185205401</v>
      </c>
      <c r="J20" s="21">
        <f>VLOOKUP(B20,RMS!B:E,4,FALSE)</f>
        <v>158081.853180876</v>
      </c>
      <c r="K20" s="22">
        <f t="shared" si="1"/>
        <v>5.3647945984266698E-2</v>
      </c>
      <c r="L20" s="22">
        <f t="shared" si="2"/>
        <v>-1.318087600520812E-2</v>
      </c>
      <c r="M20" s="35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216032.9865</v>
      </c>
      <c r="F21" s="25">
        <f>VLOOKUP(C21,RA!B25:I60,8,0)</f>
        <v>19188.411800000002</v>
      </c>
      <c r="G21" s="16">
        <f t="shared" si="0"/>
        <v>196844.5747</v>
      </c>
      <c r="H21" s="27">
        <f>RA!J25</f>
        <v>8.8821675387985302</v>
      </c>
      <c r="I21" s="20">
        <f>VLOOKUP(B21,RMS!B:D,3,FALSE)</f>
        <v>216032.989620929</v>
      </c>
      <c r="J21" s="21">
        <f>VLOOKUP(B21,RMS!B:E,4,FALSE)</f>
        <v>196844.57775155801</v>
      </c>
      <c r="K21" s="22">
        <f t="shared" si="1"/>
        <v>-3.1209290027618408E-3</v>
      </c>
      <c r="L21" s="22">
        <f t="shared" si="2"/>
        <v>-3.0515580147039145E-3</v>
      </c>
      <c r="M21" s="35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408716.71519999998</v>
      </c>
      <c r="F22" s="25">
        <f>VLOOKUP(C22,RA!B26:I61,8,0)</f>
        <v>98723.3177</v>
      </c>
      <c r="G22" s="16">
        <f t="shared" si="0"/>
        <v>309993.39749999996</v>
      </c>
      <c r="H22" s="27">
        <f>RA!J26</f>
        <v>24.154460541622601</v>
      </c>
      <c r="I22" s="20">
        <f>VLOOKUP(B22,RMS!B:D,3,FALSE)</f>
        <v>408716.68868298898</v>
      </c>
      <c r="J22" s="21">
        <f>VLOOKUP(B22,RMS!B:E,4,FALSE)</f>
        <v>309993.37868121697</v>
      </c>
      <c r="K22" s="22">
        <f t="shared" si="1"/>
        <v>2.6517010992392898E-2</v>
      </c>
      <c r="L22" s="22">
        <f t="shared" si="2"/>
        <v>1.8818782991729677E-2</v>
      </c>
      <c r="M22" s="35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192661.32860000001</v>
      </c>
      <c r="F23" s="25">
        <f>VLOOKUP(C23,RA!B27:I62,8,0)</f>
        <v>60338.729700000004</v>
      </c>
      <c r="G23" s="16">
        <f t="shared" si="0"/>
        <v>132322.59890000001</v>
      </c>
      <c r="H23" s="27">
        <f>RA!J27</f>
        <v>31.318547493915698</v>
      </c>
      <c r="I23" s="20">
        <f>VLOOKUP(B23,RMS!B:D,3,FALSE)</f>
        <v>192661.246641298</v>
      </c>
      <c r="J23" s="21">
        <f>VLOOKUP(B23,RMS!B:E,4,FALSE)</f>
        <v>132322.60895624</v>
      </c>
      <c r="K23" s="22">
        <f t="shared" si="1"/>
        <v>8.1958702008705586E-2</v>
      </c>
      <c r="L23" s="22">
        <f t="shared" si="2"/>
        <v>-1.0056239989353344E-2</v>
      </c>
      <c r="M23" s="35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896838.10190000001</v>
      </c>
      <c r="F24" s="25">
        <f>VLOOKUP(C24,RA!B28:I63,8,0)</f>
        <v>32560.596000000001</v>
      </c>
      <c r="G24" s="16">
        <f t="shared" si="0"/>
        <v>864277.50589999999</v>
      </c>
      <c r="H24" s="27">
        <f>RA!J28</f>
        <v>3.6305990937515502</v>
      </c>
      <c r="I24" s="20">
        <f>VLOOKUP(B24,RMS!B:D,3,FALSE)</f>
        <v>896838.09944336303</v>
      </c>
      <c r="J24" s="21">
        <f>VLOOKUP(B24,RMS!B:E,4,FALSE)</f>
        <v>864277.51526194694</v>
      </c>
      <c r="K24" s="22">
        <f t="shared" si="1"/>
        <v>2.4566369829699397E-3</v>
      </c>
      <c r="L24" s="22">
        <f t="shared" si="2"/>
        <v>-9.3619469553232193E-3</v>
      </c>
      <c r="M24" s="35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605833.30249999999</v>
      </c>
      <c r="F25" s="25">
        <f>VLOOKUP(C25,RA!B29:I64,8,0)</f>
        <v>70756.425000000003</v>
      </c>
      <c r="G25" s="16">
        <f t="shared" si="0"/>
        <v>535076.87749999994</v>
      </c>
      <c r="H25" s="27">
        <f>RA!J29</f>
        <v>11.679190415584699</v>
      </c>
      <c r="I25" s="20">
        <f>VLOOKUP(B25,RMS!B:D,3,FALSE)</f>
        <v>605833.30001858401</v>
      </c>
      <c r="J25" s="21">
        <f>VLOOKUP(B25,RMS!B:E,4,FALSE)</f>
        <v>535076.86769352597</v>
      </c>
      <c r="K25" s="22">
        <f t="shared" si="1"/>
        <v>2.4814159842208028E-3</v>
      </c>
      <c r="L25" s="22">
        <f t="shared" si="2"/>
        <v>9.8064739722758532E-3</v>
      </c>
      <c r="M25" s="35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958340.11609999998</v>
      </c>
      <c r="F26" s="25">
        <f>VLOOKUP(C26,RA!B30:I65,8,0)</f>
        <v>107072.55989999999</v>
      </c>
      <c r="G26" s="16">
        <f t="shared" si="0"/>
        <v>851267.55619999999</v>
      </c>
      <c r="H26" s="27">
        <f>RA!J30</f>
        <v>11.1727097823824</v>
      </c>
      <c r="I26" s="20">
        <f>VLOOKUP(B26,RMS!B:D,3,FALSE)</f>
        <v>958340.23475398205</v>
      </c>
      <c r="J26" s="21">
        <f>VLOOKUP(B26,RMS!B:E,4,FALSE)</f>
        <v>851267.54492123204</v>
      </c>
      <c r="K26" s="22">
        <f t="shared" si="1"/>
        <v>-0.11865398206282407</v>
      </c>
      <c r="L26" s="22">
        <f t="shared" si="2"/>
        <v>1.1278767953626812E-2</v>
      </c>
      <c r="M26" s="35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693223.88040000002</v>
      </c>
      <c r="F27" s="25">
        <f>VLOOKUP(C27,RA!B31:I66,8,0)</f>
        <v>17327.658200000002</v>
      </c>
      <c r="G27" s="16">
        <f t="shared" si="0"/>
        <v>675896.22220000008</v>
      </c>
      <c r="H27" s="27">
        <f>RA!J31</f>
        <v>2.49957606624886</v>
      </c>
      <c r="I27" s="20">
        <f>VLOOKUP(B27,RMS!B:D,3,FALSE)</f>
        <v>693223.80209999997</v>
      </c>
      <c r="J27" s="21">
        <f>VLOOKUP(B27,RMS!B:E,4,FALSE)</f>
        <v>675896.22290000005</v>
      </c>
      <c r="K27" s="22">
        <f t="shared" si="1"/>
        <v>7.83000000519678E-2</v>
      </c>
      <c r="L27" s="22">
        <f t="shared" si="2"/>
        <v>-6.99999975040555E-4</v>
      </c>
      <c r="M27" s="35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96214.714699999997</v>
      </c>
      <c r="F28" s="25">
        <f>VLOOKUP(C28,RA!B32:I67,8,0)</f>
        <v>27989.6813</v>
      </c>
      <c r="G28" s="16">
        <f t="shared" si="0"/>
        <v>68225.0334</v>
      </c>
      <c r="H28" s="27">
        <f>RA!J32</f>
        <v>29.090853085489599</v>
      </c>
      <c r="I28" s="20">
        <f>VLOOKUP(B28,RMS!B:D,3,FALSE)</f>
        <v>96214.633382709304</v>
      </c>
      <c r="J28" s="21">
        <f>VLOOKUP(B28,RMS!B:E,4,FALSE)</f>
        <v>68225.031192266993</v>
      </c>
      <c r="K28" s="22">
        <f t="shared" si="1"/>
        <v>8.1317290692823008E-2</v>
      </c>
      <c r="L28" s="22">
        <f t="shared" si="2"/>
        <v>2.2077330067986622E-3</v>
      </c>
      <c r="M28" s="35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130458.14479999999</v>
      </c>
      <c r="F31" s="25">
        <f>VLOOKUP(C31,RA!B35:I70,8,0)</f>
        <v>14006.341</v>
      </c>
      <c r="G31" s="16">
        <f t="shared" si="0"/>
        <v>116451.80379999999</v>
      </c>
      <c r="H31" s="27">
        <f>RA!J35</f>
        <v>10.7362717915946</v>
      </c>
      <c r="I31" s="20">
        <f>VLOOKUP(B31,RMS!B:D,3,FALSE)</f>
        <v>130458.1441</v>
      </c>
      <c r="J31" s="21">
        <f>VLOOKUP(B31,RMS!B:E,4,FALSE)</f>
        <v>116451.8086</v>
      </c>
      <c r="K31" s="22">
        <f t="shared" si="1"/>
        <v>6.9999998959247023E-4</v>
      </c>
      <c r="L31" s="22">
        <f t="shared" si="2"/>
        <v>-4.8000000097090378E-3</v>
      </c>
      <c r="M31" s="35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179072.56419999999</v>
      </c>
      <c r="F35" s="25">
        <f>VLOOKUP(C35,RA!B8:I74,8,0)</f>
        <v>9386.6604000000007</v>
      </c>
      <c r="G35" s="16">
        <f t="shared" si="0"/>
        <v>169685.9038</v>
      </c>
      <c r="H35" s="27">
        <f>RA!J39</f>
        <v>5.2418193942408502</v>
      </c>
      <c r="I35" s="20">
        <f>VLOOKUP(B35,RMS!B:D,3,FALSE)</f>
        <v>179072.564126496</v>
      </c>
      <c r="J35" s="21">
        <f>VLOOKUP(B35,RMS!B:E,4,FALSE)</f>
        <v>169685.90376068401</v>
      </c>
      <c r="K35" s="22">
        <f t="shared" si="1"/>
        <v>7.3503993917256594E-5</v>
      </c>
      <c r="L35" s="22">
        <f t="shared" si="2"/>
        <v>3.9315986214205623E-5</v>
      </c>
      <c r="M35" s="35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336999.08230000001</v>
      </c>
      <c r="F36" s="25">
        <f>VLOOKUP(C36,RA!B8:I75,8,0)</f>
        <v>22863.541700000002</v>
      </c>
      <c r="G36" s="16">
        <f t="shared" si="0"/>
        <v>314135.54060000001</v>
      </c>
      <c r="H36" s="27">
        <f>RA!J40</f>
        <v>6.7844522139222496</v>
      </c>
      <c r="I36" s="20">
        <f>VLOOKUP(B36,RMS!B:D,3,FALSE)</f>
        <v>336999.07419401698</v>
      </c>
      <c r="J36" s="21">
        <f>VLOOKUP(B36,RMS!B:E,4,FALSE)</f>
        <v>314135.54143675201</v>
      </c>
      <c r="K36" s="22">
        <f t="shared" si="1"/>
        <v>8.1059830263257027E-3</v>
      </c>
      <c r="L36" s="22">
        <f t="shared" si="2"/>
        <v>-8.3675200585275888E-4</v>
      </c>
      <c r="M36" s="35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82003.107300000003</v>
      </c>
      <c r="F40" s="25">
        <f>VLOOKUP(C40,RA!B8:I78,8,0)</f>
        <v>7150.2384000000002</v>
      </c>
      <c r="G40" s="16">
        <f t="shared" si="0"/>
        <v>74852.868900000001</v>
      </c>
      <c r="H40" s="27">
        <f>RA!J43</f>
        <v>0</v>
      </c>
      <c r="I40" s="20">
        <f>VLOOKUP(B40,RMS!B:D,3,FALSE)</f>
        <v>82003.107329248902</v>
      </c>
      <c r="J40" s="21">
        <f>VLOOKUP(B40,RMS!B:E,4,FALSE)</f>
        <v>74852.868693744793</v>
      </c>
      <c r="K40" s="22">
        <f t="shared" si="1"/>
        <v>-2.9248898499645293E-5</v>
      </c>
      <c r="L40" s="22">
        <f t="shared" si="2"/>
        <v>2.0625520846806467E-4</v>
      </c>
      <c r="M40" s="35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9.25" style="36" bestFit="1" customWidth="1"/>
    <col min="17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56" t="s">
        <v>47</v>
      </c>
      <c r="W1" s="44"/>
    </row>
    <row r="2" spans="1:23" ht="12.75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56"/>
      <c r="W2" s="44"/>
    </row>
    <row r="3" spans="1:23" ht="23.25" thickBot="1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57" t="s">
        <v>48</v>
      </c>
      <c r="W3" s="44"/>
    </row>
    <row r="4" spans="1:23" ht="15" thickTop="1" thickBo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55"/>
      <c r="W4" s="44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5" t="s">
        <v>4</v>
      </c>
      <c r="C6" s="46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7" t="s">
        <v>5</v>
      </c>
      <c r="B7" s="48"/>
      <c r="C7" s="49"/>
      <c r="D7" s="65">
        <v>13477704.035700001</v>
      </c>
      <c r="E7" s="65">
        <v>15780617.860099999</v>
      </c>
      <c r="F7" s="66">
        <v>85.406694181330295</v>
      </c>
      <c r="G7" s="65">
        <v>13548612.3828</v>
      </c>
      <c r="H7" s="66">
        <v>-0.52336243075354905</v>
      </c>
      <c r="I7" s="65">
        <v>1502654.6207999999</v>
      </c>
      <c r="J7" s="66">
        <v>11.1491884435193</v>
      </c>
      <c r="K7" s="65">
        <v>1472943.7065000001</v>
      </c>
      <c r="L7" s="66">
        <v>10.871546582658899</v>
      </c>
      <c r="M7" s="66">
        <v>2.0171113240029001E-2</v>
      </c>
      <c r="N7" s="65">
        <v>282276673.13349998</v>
      </c>
      <c r="O7" s="65">
        <v>5622341462.1716995</v>
      </c>
      <c r="P7" s="65">
        <v>809740</v>
      </c>
      <c r="Q7" s="65">
        <v>827958</v>
      </c>
      <c r="R7" s="66">
        <v>-2.2003531580104299</v>
      </c>
      <c r="S7" s="65">
        <v>16.644483458517598</v>
      </c>
      <c r="T7" s="65">
        <v>16.923368154181698</v>
      </c>
      <c r="U7" s="67">
        <v>-1.6755383028811901</v>
      </c>
      <c r="V7" s="55"/>
      <c r="W7" s="55"/>
    </row>
    <row r="8" spans="1:23" ht="14.25" thickBot="1" x14ac:dyDescent="0.2">
      <c r="A8" s="50">
        <v>41926</v>
      </c>
      <c r="B8" s="53" t="s">
        <v>6</v>
      </c>
      <c r="C8" s="54"/>
      <c r="D8" s="68">
        <v>517878.16200000001</v>
      </c>
      <c r="E8" s="68">
        <v>555012.02780000004</v>
      </c>
      <c r="F8" s="69">
        <v>93.309358367025993</v>
      </c>
      <c r="G8" s="68">
        <v>547837.28090000001</v>
      </c>
      <c r="H8" s="69">
        <v>-5.4686163108108401</v>
      </c>
      <c r="I8" s="68">
        <v>112909.3861</v>
      </c>
      <c r="J8" s="69">
        <v>21.802306871553299</v>
      </c>
      <c r="K8" s="68">
        <v>120855.7884</v>
      </c>
      <c r="L8" s="69">
        <v>22.060526476302499</v>
      </c>
      <c r="M8" s="69">
        <v>-6.5751110519419995E-2</v>
      </c>
      <c r="N8" s="68">
        <v>10204961.5781</v>
      </c>
      <c r="O8" s="68">
        <v>214313117.0803</v>
      </c>
      <c r="P8" s="68">
        <v>22327</v>
      </c>
      <c r="Q8" s="68">
        <v>22971</v>
      </c>
      <c r="R8" s="69">
        <v>-2.8035348918201302</v>
      </c>
      <c r="S8" s="68">
        <v>23.195152147624</v>
      </c>
      <c r="T8" s="68">
        <v>23.694698929084499</v>
      </c>
      <c r="U8" s="70">
        <v>-2.1536689144404702</v>
      </c>
      <c r="V8" s="55"/>
      <c r="W8" s="55"/>
    </row>
    <row r="9" spans="1:23" ht="12" customHeight="1" thickBot="1" x14ac:dyDescent="0.2">
      <c r="A9" s="51"/>
      <c r="B9" s="53" t="s">
        <v>7</v>
      </c>
      <c r="C9" s="54"/>
      <c r="D9" s="68">
        <v>69946.801300000006</v>
      </c>
      <c r="E9" s="68">
        <v>79325.580100000006</v>
      </c>
      <c r="F9" s="69">
        <v>88.176854441938104</v>
      </c>
      <c r="G9" s="68">
        <v>67825.350399999996</v>
      </c>
      <c r="H9" s="69">
        <v>3.1278141395344701</v>
      </c>
      <c r="I9" s="68">
        <v>15551.304099999999</v>
      </c>
      <c r="J9" s="69">
        <v>22.233045415902399</v>
      </c>
      <c r="K9" s="68">
        <v>15305.309800000001</v>
      </c>
      <c r="L9" s="69">
        <v>22.565765911620002</v>
      </c>
      <c r="M9" s="69">
        <v>1.6072480937302E-2</v>
      </c>
      <c r="N9" s="68">
        <v>1781148.7503</v>
      </c>
      <c r="O9" s="68">
        <v>37434266.564599998</v>
      </c>
      <c r="P9" s="68">
        <v>4053</v>
      </c>
      <c r="Q9" s="68">
        <v>4080</v>
      </c>
      <c r="R9" s="69">
        <v>-0.66176470588235103</v>
      </c>
      <c r="S9" s="68">
        <v>17.258031408832998</v>
      </c>
      <c r="T9" s="68">
        <v>16.9626213970588</v>
      </c>
      <c r="U9" s="70">
        <v>1.7117248472670501</v>
      </c>
      <c r="V9" s="55"/>
      <c r="W9" s="55"/>
    </row>
    <row r="10" spans="1:23" ht="14.25" thickBot="1" x14ac:dyDescent="0.2">
      <c r="A10" s="51"/>
      <c r="B10" s="53" t="s">
        <v>8</v>
      </c>
      <c r="C10" s="54"/>
      <c r="D10" s="68">
        <v>95575.643299999996</v>
      </c>
      <c r="E10" s="68">
        <v>108230.7628</v>
      </c>
      <c r="F10" s="69">
        <v>88.307280506388494</v>
      </c>
      <c r="G10" s="68">
        <v>84898.594299999997</v>
      </c>
      <c r="H10" s="69">
        <v>12.576237672759699</v>
      </c>
      <c r="I10" s="68">
        <v>25780.047900000001</v>
      </c>
      <c r="J10" s="69">
        <v>26.9734495211083</v>
      </c>
      <c r="K10" s="68">
        <v>22405.106</v>
      </c>
      <c r="L10" s="69">
        <v>26.390432238287399</v>
      </c>
      <c r="M10" s="69">
        <v>0.15063271291820701</v>
      </c>
      <c r="N10" s="68">
        <v>2496844.0485</v>
      </c>
      <c r="O10" s="68">
        <v>53103932.854699999</v>
      </c>
      <c r="P10" s="68">
        <v>72475</v>
      </c>
      <c r="Q10" s="68">
        <v>73932</v>
      </c>
      <c r="R10" s="69">
        <v>-1.9707298598712299</v>
      </c>
      <c r="S10" s="68">
        <v>1.3187394729216999</v>
      </c>
      <c r="T10" s="68">
        <v>1.17580487474977</v>
      </c>
      <c r="U10" s="70">
        <v>10.838729036847001</v>
      </c>
      <c r="V10" s="55"/>
      <c r="W10" s="55"/>
    </row>
    <row r="11" spans="1:23" ht="14.25" thickBot="1" x14ac:dyDescent="0.2">
      <c r="A11" s="51"/>
      <c r="B11" s="53" t="s">
        <v>9</v>
      </c>
      <c r="C11" s="54"/>
      <c r="D11" s="68">
        <v>45359.6345</v>
      </c>
      <c r="E11" s="68">
        <v>43489.339500000002</v>
      </c>
      <c r="F11" s="69">
        <v>104.300582674979</v>
      </c>
      <c r="G11" s="68">
        <v>35662.6878</v>
      </c>
      <c r="H11" s="69">
        <v>27.190734345042799</v>
      </c>
      <c r="I11" s="68">
        <v>9348.7456999999995</v>
      </c>
      <c r="J11" s="69">
        <v>20.6102756405588</v>
      </c>
      <c r="K11" s="68">
        <v>9015.6931999999997</v>
      </c>
      <c r="L11" s="69">
        <v>25.280464699018001</v>
      </c>
      <c r="M11" s="69">
        <v>3.6941418991497998E-2</v>
      </c>
      <c r="N11" s="68">
        <v>795102.62919999997</v>
      </c>
      <c r="O11" s="68">
        <v>21267526.161400001</v>
      </c>
      <c r="P11" s="68">
        <v>2165</v>
      </c>
      <c r="Q11" s="68">
        <v>2228</v>
      </c>
      <c r="R11" s="69">
        <v>-2.82764811490126</v>
      </c>
      <c r="S11" s="68">
        <v>20.951332332563499</v>
      </c>
      <c r="T11" s="68">
        <v>20.161379757630201</v>
      </c>
      <c r="U11" s="70">
        <v>3.7704168994807601</v>
      </c>
      <c r="V11" s="55"/>
      <c r="W11" s="55"/>
    </row>
    <row r="12" spans="1:23" ht="14.25" thickBot="1" x14ac:dyDescent="0.2">
      <c r="A12" s="51"/>
      <c r="B12" s="53" t="s">
        <v>10</v>
      </c>
      <c r="C12" s="54"/>
      <c r="D12" s="68">
        <v>244358.85690000001</v>
      </c>
      <c r="E12" s="68">
        <v>207244.13680000001</v>
      </c>
      <c r="F12" s="69">
        <v>117.908694872182</v>
      </c>
      <c r="G12" s="68">
        <v>190274.43470000001</v>
      </c>
      <c r="H12" s="69">
        <v>28.4244293171982</v>
      </c>
      <c r="I12" s="68">
        <v>39198.584799999997</v>
      </c>
      <c r="J12" s="69">
        <v>16.041401280593401</v>
      </c>
      <c r="K12" s="68">
        <v>6307.3963999999996</v>
      </c>
      <c r="L12" s="69">
        <v>3.31489430513599</v>
      </c>
      <c r="M12" s="69">
        <v>5.2147013306472996</v>
      </c>
      <c r="N12" s="68">
        <v>4746400.2301000003</v>
      </c>
      <c r="O12" s="68">
        <v>69152494.877499998</v>
      </c>
      <c r="P12" s="68">
        <v>3689</v>
      </c>
      <c r="Q12" s="68">
        <v>3592</v>
      </c>
      <c r="R12" s="69">
        <v>2.7004454342984401</v>
      </c>
      <c r="S12" s="68">
        <v>66.239863621577697</v>
      </c>
      <c r="T12" s="68">
        <v>68.763264922049004</v>
      </c>
      <c r="U12" s="70">
        <v>-3.8094904827813298</v>
      </c>
      <c r="V12" s="55"/>
      <c r="W12" s="55"/>
    </row>
    <row r="13" spans="1:23" ht="14.25" thickBot="1" x14ac:dyDescent="0.2">
      <c r="A13" s="51"/>
      <c r="B13" s="53" t="s">
        <v>11</v>
      </c>
      <c r="C13" s="54"/>
      <c r="D13" s="68">
        <v>244248.8296</v>
      </c>
      <c r="E13" s="68">
        <v>261244.57380000001</v>
      </c>
      <c r="F13" s="69">
        <v>93.494316856888503</v>
      </c>
      <c r="G13" s="68">
        <v>239113.06909999999</v>
      </c>
      <c r="H13" s="69">
        <v>2.1478376398791399</v>
      </c>
      <c r="I13" s="68">
        <v>67952.410099999994</v>
      </c>
      <c r="J13" s="69">
        <v>27.8209767519803</v>
      </c>
      <c r="K13" s="68">
        <v>48506.355600000003</v>
      </c>
      <c r="L13" s="69">
        <v>20.285949146390699</v>
      </c>
      <c r="M13" s="69">
        <v>0.40089704244859797</v>
      </c>
      <c r="N13" s="68">
        <v>5109513.4369000001</v>
      </c>
      <c r="O13" s="68">
        <v>104420974.3159</v>
      </c>
      <c r="P13" s="68">
        <v>8604</v>
      </c>
      <c r="Q13" s="68">
        <v>8581</v>
      </c>
      <c r="R13" s="69">
        <v>0.26803402866799603</v>
      </c>
      <c r="S13" s="68">
        <v>28.387823059042301</v>
      </c>
      <c r="T13" s="68">
        <v>28.406685957347602</v>
      </c>
      <c r="U13" s="70">
        <v>-6.6447146250301001E-2</v>
      </c>
      <c r="V13" s="55"/>
      <c r="W13" s="55"/>
    </row>
    <row r="14" spans="1:23" ht="14.25" thickBot="1" x14ac:dyDescent="0.2">
      <c r="A14" s="51"/>
      <c r="B14" s="53" t="s">
        <v>12</v>
      </c>
      <c r="C14" s="54"/>
      <c r="D14" s="68">
        <v>149172.7212</v>
      </c>
      <c r="E14" s="68">
        <v>125893.2509</v>
      </c>
      <c r="F14" s="69">
        <v>118.49143630304</v>
      </c>
      <c r="G14" s="68">
        <v>109424.5579</v>
      </c>
      <c r="H14" s="69">
        <v>36.324719114994899</v>
      </c>
      <c r="I14" s="68">
        <v>26318.769700000001</v>
      </c>
      <c r="J14" s="69">
        <v>17.643151836530301</v>
      </c>
      <c r="K14" s="68">
        <v>21910.980500000001</v>
      </c>
      <c r="L14" s="69">
        <v>20.023823646629499</v>
      </c>
      <c r="M14" s="69">
        <v>0.201168049051935</v>
      </c>
      <c r="N14" s="68">
        <v>2465458.0377000002</v>
      </c>
      <c r="O14" s="68">
        <v>50274615.136699997</v>
      </c>
      <c r="P14" s="68">
        <v>2419</v>
      </c>
      <c r="Q14" s="68">
        <v>2614</v>
      </c>
      <c r="R14" s="69">
        <v>-7.4598316755929703</v>
      </c>
      <c r="S14" s="68">
        <v>61.667102604382002</v>
      </c>
      <c r="T14" s="68">
        <v>65.744073756694704</v>
      </c>
      <c r="U14" s="70">
        <v>-6.6112578346157598</v>
      </c>
      <c r="V14" s="55"/>
      <c r="W14" s="55"/>
    </row>
    <row r="15" spans="1:23" ht="14.25" thickBot="1" x14ac:dyDescent="0.2">
      <c r="A15" s="51"/>
      <c r="B15" s="53" t="s">
        <v>13</v>
      </c>
      <c r="C15" s="54"/>
      <c r="D15" s="68">
        <v>94100.499899999995</v>
      </c>
      <c r="E15" s="68">
        <v>66047.756599999993</v>
      </c>
      <c r="F15" s="69">
        <v>142.47342338952399</v>
      </c>
      <c r="G15" s="68">
        <v>62018.539900000003</v>
      </c>
      <c r="H15" s="69">
        <v>51.729628030149797</v>
      </c>
      <c r="I15" s="68">
        <v>17936.246200000001</v>
      </c>
      <c r="J15" s="69">
        <v>19.060734235270498</v>
      </c>
      <c r="K15" s="68">
        <v>13944.6245</v>
      </c>
      <c r="L15" s="69">
        <v>22.4846062523958</v>
      </c>
      <c r="M15" s="69">
        <v>0.28624805924318703</v>
      </c>
      <c r="N15" s="68">
        <v>1336659.9749</v>
      </c>
      <c r="O15" s="68">
        <v>39058220.730700001</v>
      </c>
      <c r="P15" s="68">
        <v>3255</v>
      </c>
      <c r="Q15" s="68">
        <v>3414</v>
      </c>
      <c r="R15" s="69">
        <v>-4.6572934973638</v>
      </c>
      <c r="S15" s="68">
        <v>28.909523778801798</v>
      </c>
      <c r="T15" s="68">
        <v>29.498460574106598</v>
      </c>
      <c r="U15" s="70">
        <v>-2.0371722474951799</v>
      </c>
      <c r="V15" s="55"/>
      <c r="W15" s="55"/>
    </row>
    <row r="16" spans="1:23" ht="14.25" thickBot="1" x14ac:dyDescent="0.2">
      <c r="A16" s="51"/>
      <c r="B16" s="53" t="s">
        <v>14</v>
      </c>
      <c r="C16" s="54"/>
      <c r="D16" s="68">
        <v>593668.35430000001</v>
      </c>
      <c r="E16" s="68">
        <v>634719.13170000003</v>
      </c>
      <c r="F16" s="69">
        <v>93.532449968846606</v>
      </c>
      <c r="G16" s="68">
        <v>633217.57220000005</v>
      </c>
      <c r="H16" s="69">
        <v>-6.24575495632463</v>
      </c>
      <c r="I16" s="68">
        <v>47208.7857</v>
      </c>
      <c r="J16" s="69">
        <v>7.9520468554643298</v>
      </c>
      <c r="K16" s="68">
        <v>18514.7582</v>
      </c>
      <c r="L16" s="69">
        <v>2.9239173094445001</v>
      </c>
      <c r="M16" s="69">
        <v>1.5497921814609501</v>
      </c>
      <c r="N16" s="68">
        <v>16521152.4365</v>
      </c>
      <c r="O16" s="68">
        <v>297670706.82749999</v>
      </c>
      <c r="P16" s="68">
        <v>35995</v>
      </c>
      <c r="Q16" s="68">
        <v>34964</v>
      </c>
      <c r="R16" s="69">
        <v>2.9487472829195802</v>
      </c>
      <c r="S16" s="68">
        <v>16.4930783247673</v>
      </c>
      <c r="T16" s="68">
        <v>18.014263748426998</v>
      </c>
      <c r="U16" s="70">
        <v>-9.2231746779210599</v>
      </c>
      <c r="V16" s="55"/>
      <c r="W16" s="55"/>
    </row>
    <row r="17" spans="1:21" ht="12" thickBot="1" x14ac:dyDescent="0.2">
      <c r="A17" s="51"/>
      <c r="B17" s="53" t="s">
        <v>15</v>
      </c>
      <c r="C17" s="54"/>
      <c r="D17" s="68">
        <v>456475.27279999998</v>
      </c>
      <c r="E17" s="68">
        <v>417458.23239999998</v>
      </c>
      <c r="F17" s="69">
        <v>109.34633392559699</v>
      </c>
      <c r="G17" s="68">
        <v>1125405.5475000001</v>
      </c>
      <c r="H17" s="69">
        <v>-59.439041880144998</v>
      </c>
      <c r="I17" s="68">
        <v>44967.32</v>
      </c>
      <c r="J17" s="69">
        <v>9.8509870478136499</v>
      </c>
      <c r="K17" s="68">
        <v>54233.1247</v>
      </c>
      <c r="L17" s="69">
        <v>4.8189850157105303</v>
      </c>
      <c r="M17" s="69">
        <v>-0.17085138928017601</v>
      </c>
      <c r="N17" s="68">
        <v>9341603.0424000006</v>
      </c>
      <c r="O17" s="68">
        <v>288050710.83249998</v>
      </c>
      <c r="P17" s="68">
        <v>8808</v>
      </c>
      <c r="Q17" s="68">
        <v>9018</v>
      </c>
      <c r="R17" s="69">
        <v>-2.3286759813705902</v>
      </c>
      <c r="S17" s="68">
        <v>51.825076385104502</v>
      </c>
      <c r="T17" s="68">
        <v>68.929195464626304</v>
      </c>
      <c r="U17" s="70">
        <v>-33.003557876931403</v>
      </c>
    </row>
    <row r="18" spans="1:21" ht="12" thickBot="1" x14ac:dyDescent="0.2">
      <c r="A18" s="51"/>
      <c r="B18" s="53" t="s">
        <v>16</v>
      </c>
      <c r="C18" s="54"/>
      <c r="D18" s="68">
        <v>1152331.5344</v>
      </c>
      <c r="E18" s="68">
        <v>1259456.9938999999</v>
      </c>
      <c r="F18" s="69">
        <v>91.494313817871799</v>
      </c>
      <c r="G18" s="68">
        <v>1147470.8947999999</v>
      </c>
      <c r="H18" s="69">
        <v>0.42359589441674</v>
      </c>
      <c r="I18" s="68">
        <v>171418.6306</v>
      </c>
      <c r="J18" s="69">
        <v>14.8758083487887</v>
      </c>
      <c r="K18" s="68">
        <v>186962.6551</v>
      </c>
      <c r="L18" s="69">
        <v>16.2934551061173</v>
      </c>
      <c r="M18" s="69">
        <v>-8.3139729116951E-2</v>
      </c>
      <c r="N18" s="68">
        <v>27447452.081999999</v>
      </c>
      <c r="O18" s="68">
        <v>657356176.11559999</v>
      </c>
      <c r="P18" s="68">
        <v>61293</v>
      </c>
      <c r="Q18" s="68">
        <v>62073</v>
      </c>
      <c r="R18" s="69">
        <v>-1.2565849886424101</v>
      </c>
      <c r="S18" s="68">
        <v>18.800377439511902</v>
      </c>
      <c r="T18" s="68">
        <v>18.6545299486089</v>
      </c>
      <c r="U18" s="70">
        <v>0.77576895130006696</v>
      </c>
    </row>
    <row r="19" spans="1:21" ht="12" thickBot="1" x14ac:dyDescent="0.2">
      <c r="A19" s="51"/>
      <c r="B19" s="53" t="s">
        <v>17</v>
      </c>
      <c r="C19" s="54"/>
      <c r="D19" s="68">
        <v>470695.7156</v>
      </c>
      <c r="E19" s="68">
        <v>518803.1985</v>
      </c>
      <c r="F19" s="69">
        <v>90.727219292577303</v>
      </c>
      <c r="G19" s="68">
        <v>451754.58720000001</v>
      </c>
      <c r="H19" s="69">
        <v>4.1927916033787502</v>
      </c>
      <c r="I19" s="68">
        <v>44961.690300000002</v>
      </c>
      <c r="J19" s="69">
        <v>9.5521775129580107</v>
      </c>
      <c r="K19" s="68">
        <v>55888.755899999996</v>
      </c>
      <c r="L19" s="69">
        <v>12.3714860863731</v>
      </c>
      <c r="M19" s="69">
        <v>-0.19551456145403301</v>
      </c>
      <c r="N19" s="68">
        <v>10538436.982899999</v>
      </c>
      <c r="O19" s="68">
        <v>211901948.7642</v>
      </c>
      <c r="P19" s="68">
        <v>10864</v>
      </c>
      <c r="Q19" s="68">
        <v>11369</v>
      </c>
      <c r="R19" s="69">
        <v>-4.4419034215850104</v>
      </c>
      <c r="S19" s="68">
        <v>43.326188843888097</v>
      </c>
      <c r="T19" s="68">
        <v>44.360068792329997</v>
      </c>
      <c r="U19" s="70">
        <v>-2.3862702352316498</v>
      </c>
    </row>
    <row r="20" spans="1:21" ht="12" thickBot="1" x14ac:dyDescent="0.2">
      <c r="A20" s="51"/>
      <c r="B20" s="53" t="s">
        <v>18</v>
      </c>
      <c r="C20" s="54"/>
      <c r="D20" s="68">
        <v>779612.84889999998</v>
      </c>
      <c r="E20" s="68">
        <v>886342.49269999994</v>
      </c>
      <c r="F20" s="69">
        <v>87.958419608781597</v>
      </c>
      <c r="G20" s="68">
        <v>787552.75349999999</v>
      </c>
      <c r="H20" s="69">
        <v>-1.0081743178109499</v>
      </c>
      <c r="I20" s="68">
        <v>59699.211199999998</v>
      </c>
      <c r="J20" s="69">
        <v>7.6575458298606804</v>
      </c>
      <c r="K20" s="68">
        <v>53831.193599999999</v>
      </c>
      <c r="L20" s="69">
        <v>6.8352492402275598</v>
      </c>
      <c r="M20" s="69">
        <v>0.109007755681642</v>
      </c>
      <c r="N20" s="68">
        <v>17457585.376400001</v>
      </c>
      <c r="O20" s="68">
        <v>323821407.09500003</v>
      </c>
      <c r="P20" s="68">
        <v>35856</v>
      </c>
      <c r="Q20" s="68">
        <v>36795</v>
      </c>
      <c r="R20" s="69">
        <v>-2.55197717081125</v>
      </c>
      <c r="S20" s="68">
        <v>21.742884005466301</v>
      </c>
      <c r="T20" s="68">
        <v>22.733127908683201</v>
      </c>
      <c r="U20" s="70">
        <v>-4.5543355838534598</v>
      </c>
    </row>
    <row r="21" spans="1:21" ht="12" thickBot="1" x14ac:dyDescent="0.2">
      <c r="A21" s="51"/>
      <c r="B21" s="53" t="s">
        <v>19</v>
      </c>
      <c r="C21" s="54"/>
      <c r="D21" s="68">
        <v>332456.23590000003</v>
      </c>
      <c r="E21" s="68">
        <v>311641.13679999998</v>
      </c>
      <c r="F21" s="69">
        <v>106.67918854158199</v>
      </c>
      <c r="G21" s="68">
        <v>289337.3346</v>
      </c>
      <c r="H21" s="69">
        <v>14.9026399789058</v>
      </c>
      <c r="I21" s="68">
        <v>-743.27970000000005</v>
      </c>
      <c r="J21" s="69">
        <v>-0.22357219379201901</v>
      </c>
      <c r="K21" s="68">
        <v>33487.542800000003</v>
      </c>
      <c r="L21" s="69">
        <v>11.573875471789901</v>
      </c>
      <c r="M21" s="69">
        <v>-1.0221957073542001</v>
      </c>
      <c r="N21" s="68">
        <v>6015335.0546000004</v>
      </c>
      <c r="O21" s="68">
        <v>125944371.1637</v>
      </c>
      <c r="P21" s="68">
        <v>30459</v>
      </c>
      <c r="Q21" s="68">
        <v>31907</v>
      </c>
      <c r="R21" s="69">
        <v>-4.5381891121070597</v>
      </c>
      <c r="S21" s="68">
        <v>10.9148769132276</v>
      </c>
      <c r="T21" s="68">
        <v>11.1992729213025</v>
      </c>
      <c r="U21" s="70">
        <v>-2.6055814493909799</v>
      </c>
    </row>
    <row r="22" spans="1:21" ht="12" thickBot="1" x14ac:dyDescent="0.2">
      <c r="A22" s="51"/>
      <c r="B22" s="53" t="s">
        <v>20</v>
      </c>
      <c r="C22" s="54"/>
      <c r="D22" s="68">
        <v>894271.96889999998</v>
      </c>
      <c r="E22" s="68">
        <v>879242.40630000003</v>
      </c>
      <c r="F22" s="69">
        <v>101.709376446394</v>
      </c>
      <c r="G22" s="68">
        <v>911737.19990000001</v>
      </c>
      <c r="H22" s="69">
        <v>-1.9155992540301801</v>
      </c>
      <c r="I22" s="68">
        <v>69802.542600000001</v>
      </c>
      <c r="J22" s="69">
        <v>7.8055161100331301</v>
      </c>
      <c r="K22" s="68">
        <v>102992.1112</v>
      </c>
      <c r="L22" s="69">
        <v>11.296249753908899</v>
      </c>
      <c r="M22" s="69">
        <v>-0.322253502848867</v>
      </c>
      <c r="N22" s="68">
        <v>18716488.688299999</v>
      </c>
      <c r="O22" s="68">
        <v>390254280.5029</v>
      </c>
      <c r="P22" s="68">
        <v>54628</v>
      </c>
      <c r="Q22" s="68">
        <v>53155</v>
      </c>
      <c r="R22" s="69">
        <v>2.7711410027278598</v>
      </c>
      <c r="S22" s="68">
        <v>16.370212508237501</v>
      </c>
      <c r="T22" s="68">
        <v>16.5243342488947</v>
      </c>
      <c r="U22" s="70">
        <v>-0.94147672536111404</v>
      </c>
    </row>
    <row r="23" spans="1:21" ht="12" thickBot="1" x14ac:dyDescent="0.2">
      <c r="A23" s="51"/>
      <c r="B23" s="53" t="s">
        <v>21</v>
      </c>
      <c r="C23" s="54"/>
      <c r="D23" s="68">
        <v>2344192.4161999999</v>
      </c>
      <c r="E23" s="68">
        <v>2544885.4259000001</v>
      </c>
      <c r="F23" s="69">
        <v>92.113868559366495</v>
      </c>
      <c r="G23" s="68">
        <v>2148528.0548</v>
      </c>
      <c r="H23" s="69">
        <v>9.1069027915585696</v>
      </c>
      <c r="I23" s="68">
        <v>224097.40890000001</v>
      </c>
      <c r="J23" s="69">
        <v>9.5596849196905094</v>
      </c>
      <c r="K23" s="68">
        <v>207751.7059</v>
      </c>
      <c r="L23" s="69">
        <v>9.6694900229887395</v>
      </c>
      <c r="M23" s="69">
        <v>7.8679031438942004E-2</v>
      </c>
      <c r="N23" s="68">
        <v>44889917.240400001</v>
      </c>
      <c r="O23" s="68">
        <v>831910225.72290003</v>
      </c>
      <c r="P23" s="68">
        <v>75640</v>
      </c>
      <c r="Q23" s="68">
        <v>77038</v>
      </c>
      <c r="R23" s="69">
        <v>-1.81468885485085</v>
      </c>
      <c r="S23" s="68">
        <v>30.991438606557399</v>
      </c>
      <c r="T23" s="68">
        <v>30.480348491653501</v>
      </c>
      <c r="U23" s="70">
        <v>1.6491332377057499</v>
      </c>
    </row>
    <row r="24" spans="1:21" ht="12" thickBot="1" x14ac:dyDescent="0.2">
      <c r="A24" s="51"/>
      <c r="B24" s="53" t="s">
        <v>22</v>
      </c>
      <c r="C24" s="54"/>
      <c r="D24" s="68">
        <v>196964.49549999999</v>
      </c>
      <c r="E24" s="68">
        <v>228063.6378</v>
      </c>
      <c r="F24" s="69">
        <v>86.363831341113496</v>
      </c>
      <c r="G24" s="68">
        <v>213814.0698</v>
      </c>
      <c r="H24" s="69">
        <v>-7.8804796689763998</v>
      </c>
      <c r="I24" s="68">
        <v>38882.655500000001</v>
      </c>
      <c r="J24" s="69">
        <v>19.740946408283001</v>
      </c>
      <c r="K24" s="68">
        <v>34282.305999999997</v>
      </c>
      <c r="L24" s="69">
        <v>16.033699761698301</v>
      </c>
      <c r="M24" s="69">
        <v>0.13419020004080301</v>
      </c>
      <c r="N24" s="68">
        <v>4311234.9066000003</v>
      </c>
      <c r="O24" s="68">
        <v>88853627.385399997</v>
      </c>
      <c r="P24" s="68">
        <v>22846</v>
      </c>
      <c r="Q24" s="68">
        <v>22911</v>
      </c>
      <c r="R24" s="69">
        <v>-0.28370651652044299</v>
      </c>
      <c r="S24" s="68">
        <v>8.6213996104350894</v>
      </c>
      <c r="T24" s="68">
        <v>8.6976953341189809</v>
      </c>
      <c r="U24" s="70">
        <v>-0.88495751422484503</v>
      </c>
    </row>
    <row r="25" spans="1:21" ht="12" thickBot="1" x14ac:dyDescent="0.2">
      <c r="A25" s="51"/>
      <c r="B25" s="53" t="s">
        <v>23</v>
      </c>
      <c r="C25" s="54"/>
      <c r="D25" s="68">
        <v>216032.9865</v>
      </c>
      <c r="E25" s="68">
        <v>286013.86440000002</v>
      </c>
      <c r="F25" s="69">
        <v>75.532347689925501</v>
      </c>
      <c r="G25" s="68">
        <v>182266.70430000001</v>
      </c>
      <c r="H25" s="69">
        <v>18.5257545143422</v>
      </c>
      <c r="I25" s="68">
        <v>19188.411800000002</v>
      </c>
      <c r="J25" s="69">
        <v>8.8821675387985302</v>
      </c>
      <c r="K25" s="68">
        <v>14423.296700000001</v>
      </c>
      <c r="L25" s="69">
        <v>7.9132920932504103</v>
      </c>
      <c r="M25" s="69">
        <v>0.330376279370305</v>
      </c>
      <c r="N25" s="68">
        <v>4874262.2785999998</v>
      </c>
      <c r="O25" s="68">
        <v>87380835.583499998</v>
      </c>
      <c r="P25" s="68">
        <v>15890</v>
      </c>
      <c r="Q25" s="68">
        <v>16119</v>
      </c>
      <c r="R25" s="69">
        <v>-1.4206836652397701</v>
      </c>
      <c r="S25" s="68">
        <v>13.595530931403401</v>
      </c>
      <c r="T25" s="68">
        <v>13.442495142378601</v>
      </c>
      <c r="U25" s="70">
        <v>1.1256330466017599</v>
      </c>
    </row>
    <row r="26" spans="1:21" ht="12" thickBot="1" x14ac:dyDescent="0.2">
      <c r="A26" s="51"/>
      <c r="B26" s="53" t="s">
        <v>24</v>
      </c>
      <c r="C26" s="54"/>
      <c r="D26" s="68">
        <v>408716.71519999998</v>
      </c>
      <c r="E26" s="68">
        <v>376696.66220000002</v>
      </c>
      <c r="F26" s="69">
        <v>108.500222118506</v>
      </c>
      <c r="G26" s="68">
        <v>419166.62790000002</v>
      </c>
      <c r="H26" s="69">
        <v>-2.4930211530325002</v>
      </c>
      <c r="I26" s="68">
        <v>98723.3177</v>
      </c>
      <c r="J26" s="69">
        <v>24.154460541622601</v>
      </c>
      <c r="K26" s="68">
        <v>84074.015700000004</v>
      </c>
      <c r="L26" s="69">
        <v>20.0574211074975</v>
      </c>
      <c r="M26" s="69">
        <v>0.17424292009879599</v>
      </c>
      <c r="N26" s="68">
        <v>8215418.4062000001</v>
      </c>
      <c r="O26" s="68">
        <v>181807619.84670001</v>
      </c>
      <c r="P26" s="68">
        <v>32862</v>
      </c>
      <c r="Q26" s="68">
        <v>33941</v>
      </c>
      <c r="R26" s="69">
        <v>-3.1790459915736098</v>
      </c>
      <c r="S26" s="68">
        <v>12.4373658085327</v>
      </c>
      <c r="T26" s="68">
        <v>12.4655310509413</v>
      </c>
      <c r="U26" s="70">
        <v>-0.22645665362166501</v>
      </c>
    </row>
    <row r="27" spans="1:21" ht="12" thickBot="1" x14ac:dyDescent="0.2">
      <c r="A27" s="51"/>
      <c r="B27" s="53" t="s">
        <v>25</v>
      </c>
      <c r="C27" s="54"/>
      <c r="D27" s="68">
        <v>192661.32860000001</v>
      </c>
      <c r="E27" s="68">
        <v>219459.4086</v>
      </c>
      <c r="F27" s="69">
        <v>87.789049386876002</v>
      </c>
      <c r="G27" s="68">
        <v>175940.3175</v>
      </c>
      <c r="H27" s="69">
        <v>9.5037972748912303</v>
      </c>
      <c r="I27" s="68">
        <v>60338.729700000004</v>
      </c>
      <c r="J27" s="69">
        <v>31.318547493915698</v>
      </c>
      <c r="K27" s="68">
        <v>49461.145299999996</v>
      </c>
      <c r="L27" s="69">
        <v>28.112456543679901</v>
      </c>
      <c r="M27" s="69">
        <v>0.219921805975649</v>
      </c>
      <c r="N27" s="68">
        <v>3698301.2456</v>
      </c>
      <c r="O27" s="68">
        <v>81273815.693599999</v>
      </c>
      <c r="P27" s="68">
        <v>28226</v>
      </c>
      <c r="Q27" s="68">
        <v>28863</v>
      </c>
      <c r="R27" s="69">
        <v>-2.2069777916363602</v>
      </c>
      <c r="S27" s="68">
        <v>6.8256688372422598</v>
      </c>
      <c r="T27" s="68">
        <v>6.8443106537781899</v>
      </c>
      <c r="U27" s="70">
        <v>-0.27311340442157001</v>
      </c>
    </row>
    <row r="28" spans="1:21" ht="12" thickBot="1" x14ac:dyDescent="0.2">
      <c r="A28" s="51"/>
      <c r="B28" s="53" t="s">
        <v>26</v>
      </c>
      <c r="C28" s="54"/>
      <c r="D28" s="68">
        <v>896838.10190000001</v>
      </c>
      <c r="E28" s="68">
        <v>1033452.7677</v>
      </c>
      <c r="F28" s="69">
        <v>86.780753792547003</v>
      </c>
      <c r="G28" s="68">
        <v>734275.50690000004</v>
      </c>
      <c r="H28" s="69">
        <v>22.1391825646364</v>
      </c>
      <c r="I28" s="68">
        <v>32560.596000000001</v>
      </c>
      <c r="J28" s="69">
        <v>3.6305990937515502</v>
      </c>
      <c r="K28" s="68">
        <v>39898.53</v>
      </c>
      <c r="L28" s="69">
        <v>5.4337274803630002</v>
      </c>
      <c r="M28" s="69">
        <v>-0.183914896112714</v>
      </c>
      <c r="N28" s="68">
        <v>16335148.0229</v>
      </c>
      <c r="O28" s="68">
        <v>276749994.05299997</v>
      </c>
      <c r="P28" s="68">
        <v>46198</v>
      </c>
      <c r="Q28" s="68">
        <v>47306</v>
      </c>
      <c r="R28" s="69">
        <v>-2.3421976070688699</v>
      </c>
      <c r="S28" s="68">
        <v>19.4129205138751</v>
      </c>
      <c r="T28" s="68">
        <v>18.976962666469401</v>
      </c>
      <c r="U28" s="70">
        <v>2.2457097431275201</v>
      </c>
    </row>
    <row r="29" spans="1:21" ht="12" thickBot="1" x14ac:dyDescent="0.2">
      <c r="A29" s="51"/>
      <c r="B29" s="53" t="s">
        <v>27</v>
      </c>
      <c r="C29" s="54"/>
      <c r="D29" s="68">
        <v>605833.30249999999</v>
      </c>
      <c r="E29" s="68">
        <v>517906.18939999997</v>
      </c>
      <c r="F29" s="69">
        <v>116.97742079542699</v>
      </c>
      <c r="G29" s="68">
        <v>537087.63760000002</v>
      </c>
      <c r="H29" s="69">
        <v>12.7997109014076</v>
      </c>
      <c r="I29" s="68">
        <v>70756.425000000003</v>
      </c>
      <c r="J29" s="69">
        <v>11.679190415584699</v>
      </c>
      <c r="K29" s="68">
        <v>57274.222900000001</v>
      </c>
      <c r="L29" s="69">
        <v>10.6638505320905</v>
      </c>
      <c r="M29" s="69">
        <v>0.23539738153304601</v>
      </c>
      <c r="N29" s="68">
        <v>10589701.534</v>
      </c>
      <c r="O29" s="68">
        <v>194682741.47479999</v>
      </c>
      <c r="P29" s="68">
        <v>103707</v>
      </c>
      <c r="Q29" s="68">
        <v>108127</v>
      </c>
      <c r="R29" s="69">
        <v>-4.08778565945601</v>
      </c>
      <c r="S29" s="68">
        <v>5.84177830329679</v>
      </c>
      <c r="T29" s="68">
        <v>5.9128283823651797</v>
      </c>
      <c r="U29" s="70">
        <v>-1.21624059283964</v>
      </c>
    </row>
    <row r="30" spans="1:21" ht="12" thickBot="1" x14ac:dyDescent="0.2">
      <c r="A30" s="51"/>
      <c r="B30" s="53" t="s">
        <v>28</v>
      </c>
      <c r="C30" s="54"/>
      <c r="D30" s="68">
        <v>958340.11609999998</v>
      </c>
      <c r="E30" s="68">
        <v>905569.16500000004</v>
      </c>
      <c r="F30" s="69">
        <v>105.827379413918</v>
      </c>
      <c r="G30" s="68">
        <v>872184.97140000004</v>
      </c>
      <c r="H30" s="69">
        <v>9.8780817745239204</v>
      </c>
      <c r="I30" s="68">
        <v>107072.55989999999</v>
      </c>
      <c r="J30" s="69">
        <v>11.1727097823824</v>
      </c>
      <c r="K30" s="68">
        <v>111253.5735</v>
      </c>
      <c r="L30" s="69">
        <v>12.7557315418334</v>
      </c>
      <c r="M30" s="69">
        <v>-3.7580937568716E-2</v>
      </c>
      <c r="N30" s="68">
        <v>18458341.802299999</v>
      </c>
      <c r="O30" s="68">
        <v>352308677.1311</v>
      </c>
      <c r="P30" s="68">
        <v>67571</v>
      </c>
      <c r="Q30" s="68">
        <v>70288</v>
      </c>
      <c r="R30" s="69">
        <v>-3.8655246983837901</v>
      </c>
      <c r="S30" s="68">
        <v>14.182713236447601</v>
      </c>
      <c r="T30" s="68">
        <v>13.7103958983041</v>
      </c>
      <c r="U30" s="70">
        <v>3.3302325885690198</v>
      </c>
    </row>
    <row r="31" spans="1:21" ht="12" thickBot="1" x14ac:dyDescent="0.2">
      <c r="A31" s="51"/>
      <c r="B31" s="53" t="s">
        <v>29</v>
      </c>
      <c r="C31" s="54"/>
      <c r="D31" s="68">
        <v>693223.88040000002</v>
      </c>
      <c r="E31" s="68">
        <v>596149.40090000001</v>
      </c>
      <c r="F31" s="69">
        <v>116.283582496845</v>
      </c>
      <c r="G31" s="68">
        <v>754298.13040000002</v>
      </c>
      <c r="H31" s="69">
        <v>-8.0968316821377595</v>
      </c>
      <c r="I31" s="68">
        <v>17327.658200000002</v>
      </c>
      <c r="J31" s="69">
        <v>2.49957606624886</v>
      </c>
      <c r="K31" s="68">
        <v>31564.232499999998</v>
      </c>
      <c r="L31" s="69">
        <v>4.1845831545759902</v>
      </c>
      <c r="M31" s="69">
        <v>-0.45103502199839601</v>
      </c>
      <c r="N31" s="68">
        <v>18115005.196400002</v>
      </c>
      <c r="O31" s="68">
        <v>300216489.99180001</v>
      </c>
      <c r="P31" s="68">
        <v>26125</v>
      </c>
      <c r="Q31" s="68">
        <v>27600</v>
      </c>
      <c r="R31" s="69">
        <v>-5.3442028985507202</v>
      </c>
      <c r="S31" s="68">
        <v>26.534885374162702</v>
      </c>
      <c r="T31" s="68">
        <v>31.8820306775362</v>
      </c>
      <c r="U31" s="70">
        <v>-20.1513789412489</v>
      </c>
    </row>
    <row r="32" spans="1:21" ht="12" thickBot="1" x14ac:dyDescent="0.2">
      <c r="A32" s="51"/>
      <c r="B32" s="53" t="s">
        <v>30</v>
      </c>
      <c r="C32" s="54"/>
      <c r="D32" s="68">
        <v>96214.714699999997</v>
      </c>
      <c r="E32" s="68">
        <v>114781.07769999999</v>
      </c>
      <c r="F32" s="69">
        <v>83.824543755786706</v>
      </c>
      <c r="G32" s="68">
        <v>101169.12820000001</v>
      </c>
      <c r="H32" s="69">
        <v>-4.8971594281268196</v>
      </c>
      <c r="I32" s="68">
        <v>27989.6813</v>
      </c>
      <c r="J32" s="69">
        <v>29.090853085489599</v>
      </c>
      <c r="K32" s="68">
        <v>25510.815200000001</v>
      </c>
      <c r="L32" s="69">
        <v>25.216007742567498</v>
      </c>
      <c r="M32" s="69">
        <v>9.7169223349632003E-2</v>
      </c>
      <c r="N32" s="68">
        <v>1795700.345</v>
      </c>
      <c r="O32" s="68">
        <v>43385484.810400002</v>
      </c>
      <c r="P32" s="68">
        <v>21817</v>
      </c>
      <c r="Q32" s="68">
        <v>22992</v>
      </c>
      <c r="R32" s="69">
        <v>-5.1104732080723698</v>
      </c>
      <c r="S32" s="68">
        <v>4.4100799697483604</v>
      </c>
      <c r="T32" s="68">
        <v>4.38947540448852</v>
      </c>
      <c r="U32" s="70">
        <v>0.46721522968254903</v>
      </c>
    </row>
    <row r="33" spans="1:21" ht="12" thickBot="1" x14ac:dyDescent="0.2">
      <c r="A33" s="51"/>
      <c r="B33" s="53" t="s">
        <v>31</v>
      </c>
      <c r="C33" s="54"/>
      <c r="D33" s="71"/>
      <c r="E33" s="71"/>
      <c r="F33" s="71"/>
      <c r="G33" s="68">
        <v>46.376300000000001</v>
      </c>
      <c r="H33" s="71"/>
      <c r="I33" s="71"/>
      <c r="J33" s="71"/>
      <c r="K33" s="68">
        <v>7.6463000000000001</v>
      </c>
      <c r="L33" s="69">
        <v>16.4875162529137</v>
      </c>
      <c r="M33" s="71"/>
      <c r="N33" s="68">
        <v>14.923500000000001</v>
      </c>
      <c r="O33" s="68">
        <v>4961.1427000000003</v>
      </c>
      <c r="P33" s="71"/>
      <c r="Q33" s="71"/>
      <c r="R33" s="71"/>
      <c r="S33" s="71"/>
      <c r="T33" s="71"/>
      <c r="U33" s="72"/>
    </row>
    <row r="34" spans="1:21" ht="12" thickBot="1" x14ac:dyDescent="0.2">
      <c r="A34" s="51"/>
      <c r="B34" s="53" t="s">
        <v>36</v>
      </c>
      <c r="C34" s="54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</row>
    <row r="35" spans="1:21" ht="12" thickBot="1" x14ac:dyDescent="0.2">
      <c r="A35" s="51"/>
      <c r="B35" s="53" t="s">
        <v>32</v>
      </c>
      <c r="C35" s="54"/>
      <c r="D35" s="68">
        <v>130458.14479999999</v>
      </c>
      <c r="E35" s="68">
        <v>135725.27359999999</v>
      </c>
      <c r="F35" s="69">
        <v>96.1192719231328</v>
      </c>
      <c r="G35" s="68">
        <v>127132.41899999999</v>
      </c>
      <c r="H35" s="69">
        <v>2.61595415721618</v>
      </c>
      <c r="I35" s="68">
        <v>14006.341</v>
      </c>
      <c r="J35" s="69">
        <v>10.7362717915946</v>
      </c>
      <c r="K35" s="68">
        <v>12364.7564</v>
      </c>
      <c r="L35" s="69">
        <v>9.7258877769013399</v>
      </c>
      <c r="M35" s="69">
        <v>0.13276319782571699</v>
      </c>
      <c r="N35" s="68">
        <v>3116325.3946000002</v>
      </c>
      <c r="O35" s="68">
        <v>49686363.258900002</v>
      </c>
      <c r="P35" s="68">
        <v>9854</v>
      </c>
      <c r="Q35" s="68">
        <v>10009</v>
      </c>
      <c r="R35" s="69">
        <v>-1.5486062543710699</v>
      </c>
      <c r="S35" s="68">
        <v>13.239105419119101</v>
      </c>
      <c r="T35" s="68">
        <v>12.8971751223899</v>
      </c>
      <c r="U35" s="70">
        <v>2.5827296173312</v>
      </c>
    </row>
    <row r="36" spans="1:21" ht="12" thickBot="1" x14ac:dyDescent="0.2">
      <c r="A36" s="51"/>
      <c r="B36" s="53" t="s">
        <v>37</v>
      </c>
      <c r="C36" s="54"/>
      <c r="D36" s="71"/>
      <c r="E36" s="68">
        <v>724680.6997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</row>
    <row r="37" spans="1:21" ht="12" thickBot="1" x14ac:dyDescent="0.2">
      <c r="A37" s="51"/>
      <c r="B37" s="53" t="s">
        <v>38</v>
      </c>
      <c r="C37" s="54"/>
      <c r="D37" s="71"/>
      <c r="E37" s="68">
        <v>373290.26049999997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</row>
    <row r="38" spans="1:21" ht="12" thickBot="1" x14ac:dyDescent="0.2">
      <c r="A38" s="51"/>
      <c r="B38" s="53" t="s">
        <v>39</v>
      </c>
      <c r="C38" s="54"/>
      <c r="D38" s="71"/>
      <c r="E38" s="68">
        <v>331714.00150000001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</row>
    <row r="39" spans="1:21" ht="12" customHeight="1" thickBot="1" x14ac:dyDescent="0.2">
      <c r="A39" s="51"/>
      <c r="B39" s="53" t="s">
        <v>33</v>
      </c>
      <c r="C39" s="54"/>
      <c r="D39" s="68">
        <v>179072.56419999999</v>
      </c>
      <c r="E39" s="68">
        <v>278005.81079999998</v>
      </c>
      <c r="F39" s="69">
        <v>64.413245063005704</v>
      </c>
      <c r="G39" s="68">
        <v>251519.65650000001</v>
      </c>
      <c r="H39" s="69">
        <v>-28.803749698187101</v>
      </c>
      <c r="I39" s="68">
        <v>9386.6604000000007</v>
      </c>
      <c r="J39" s="69">
        <v>5.2418193942408502</v>
      </c>
      <c r="K39" s="68">
        <v>13925.4187</v>
      </c>
      <c r="L39" s="69">
        <v>5.5365130875963997</v>
      </c>
      <c r="M39" s="69">
        <v>-0.32593334518551997</v>
      </c>
      <c r="N39" s="68">
        <v>4941007.4589999998</v>
      </c>
      <c r="O39" s="68">
        <v>83411033.434599996</v>
      </c>
      <c r="P39" s="68">
        <v>320</v>
      </c>
      <c r="Q39" s="68">
        <v>306</v>
      </c>
      <c r="R39" s="69">
        <v>4.57516339869282</v>
      </c>
      <c r="S39" s="68">
        <v>559.60176312500005</v>
      </c>
      <c r="T39" s="68">
        <v>600.67845163398704</v>
      </c>
      <c r="U39" s="70">
        <v>-7.3403429395220599</v>
      </c>
    </row>
    <row r="40" spans="1:21" ht="12" thickBot="1" x14ac:dyDescent="0.2">
      <c r="A40" s="51"/>
      <c r="B40" s="53" t="s">
        <v>34</v>
      </c>
      <c r="C40" s="54"/>
      <c r="D40" s="68">
        <v>336999.08230000001</v>
      </c>
      <c r="E40" s="68">
        <v>310946.93290000001</v>
      </c>
      <c r="F40" s="69">
        <v>108.37832653856</v>
      </c>
      <c r="G40" s="68">
        <v>324781.74229999998</v>
      </c>
      <c r="H40" s="69">
        <v>3.7617077590263301</v>
      </c>
      <c r="I40" s="68">
        <v>22863.541700000002</v>
      </c>
      <c r="J40" s="69">
        <v>6.7844522139222496</v>
      </c>
      <c r="K40" s="68">
        <v>23096.018800000002</v>
      </c>
      <c r="L40" s="69">
        <v>7.11124296471883</v>
      </c>
      <c r="M40" s="69">
        <v>-1.0065678505596001E-2</v>
      </c>
      <c r="N40" s="68">
        <v>7537921.2406000001</v>
      </c>
      <c r="O40" s="68">
        <v>156709521.537</v>
      </c>
      <c r="P40" s="68">
        <v>1765</v>
      </c>
      <c r="Q40" s="68">
        <v>1740</v>
      </c>
      <c r="R40" s="69">
        <v>1.4367816091954</v>
      </c>
      <c r="S40" s="68">
        <v>190.93432424929199</v>
      </c>
      <c r="T40" s="68">
        <v>188.16919419540201</v>
      </c>
      <c r="U40" s="70">
        <v>1.4482100401597799</v>
      </c>
    </row>
    <row r="41" spans="1:21" ht="12" thickBot="1" x14ac:dyDescent="0.2">
      <c r="A41" s="51"/>
      <c r="B41" s="53" t="s">
        <v>40</v>
      </c>
      <c r="C41" s="54"/>
      <c r="D41" s="71"/>
      <c r="E41" s="68">
        <v>313006.73959999997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</row>
    <row r="42" spans="1:21" ht="12" thickBot="1" x14ac:dyDescent="0.2">
      <c r="A42" s="51"/>
      <c r="B42" s="53" t="s">
        <v>41</v>
      </c>
      <c r="C42" s="54"/>
      <c r="D42" s="71"/>
      <c r="E42" s="68">
        <v>136119.52129999999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</row>
    <row r="43" spans="1:21" ht="12" thickBot="1" x14ac:dyDescent="0.2">
      <c r="A43" s="51"/>
      <c r="B43" s="53" t="s">
        <v>71</v>
      </c>
      <c r="C43" s="54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</row>
    <row r="44" spans="1:21" ht="12" thickBot="1" x14ac:dyDescent="0.2">
      <c r="A44" s="52"/>
      <c r="B44" s="53" t="s">
        <v>35</v>
      </c>
      <c r="C44" s="54"/>
      <c r="D44" s="73">
        <v>82003.107300000003</v>
      </c>
      <c r="E44" s="74"/>
      <c r="F44" s="74"/>
      <c r="G44" s="73">
        <v>22870.635200000001</v>
      </c>
      <c r="H44" s="75">
        <v>258.55194480999802</v>
      </c>
      <c r="I44" s="73">
        <v>7150.2384000000002</v>
      </c>
      <c r="J44" s="75">
        <v>8.7194725119885792</v>
      </c>
      <c r="K44" s="73">
        <v>3894.6266999999998</v>
      </c>
      <c r="L44" s="75">
        <v>17.0289397996257</v>
      </c>
      <c r="M44" s="75">
        <v>0.83592394105447898</v>
      </c>
      <c r="N44" s="73">
        <v>424230.78899999999</v>
      </c>
      <c r="O44" s="73">
        <v>9935141.1418999992</v>
      </c>
      <c r="P44" s="73">
        <v>29</v>
      </c>
      <c r="Q44" s="73">
        <v>25</v>
      </c>
      <c r="R44" s="75">
        <v>16</v>
      </c>
      <c r="S44" s="73">
        <v>2827.6933551724101</v>
      </c>
      <c r="T44" s="73">
        <v>425.72467599999999</v>
      </c>
      <c r="U44" s="76">
        <v>84.944453923150306</v>
      </c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53780</v>
      </c>
      <c r="D2" s="32">
        <v>517878.75259145303</v>
      </c>
      <c r="E2" s="32">
        <v>404968.78059059801</v>
      </c>
      <c r="F2" s="32">
        <v>112909.97200085501</v>
      </c>
      <c r="G2" s="32">
        <v>404968.78059059801</v>
      </c>
      <c r="H2" s="32">
        <v>0.218023951428507</v>
      </c>
    </row>
    <row r="3" spans="1:8" ht="14.25" x14ac:dyDescent="0.2">
      <c r="A3" s="32">
        <v>2</v>
      </c>
      <c r="B3" s="33">
        <v>13</v>
      </c>
      <c r="C3" s="32">
        <v>7800.4260000000004</v>
      </c>
      <c r="D3" s="32">
        <v>69946.8351621209</v>
      </c>
      <c r="E3" s="32">
        <v>54395.4927958021</v>
      </c>
      <c r="F3" s="32">
        <v>15551.3423663187</v>
      </c>
      <c r="G3" s="32">
        <v>54395.4927958021</v>
      </c>
      <c r="H3" s="32">
        <v>0.222330893603324</v>
      </c>
    </row>
    <row r="4" spans="1:8" ht="14.25" x14ac:dyDescent="0.2">
      <c r="A4" s="32">
        <v>3</v>
      </c>
      <c r="B4" s="33">
        <v>14</v>
      </c>
      <c r="C4" s="32">
        <v>95239</v>
      </c>
      <c r="D4" s="32">
        <v>95577.432747008497</v>
      </c>
      <c r="E4" s="32">
        <v>69795.595465812003</v>
      </c>
      <c r="F4" s="32">
        <v>25781.8372811966</v>
      </c>
      <c r="G4" s="32">
        <v>69795.595465812003</v>
      </c>
      <c r="H4" s="32">
        <v>0.26974816690714598</v>
      </c>
    </row>
    <row r="5" spans="1:8" ht="14.25" x14ac:dyDescent="0.2">
      <c r="A5" s="32">
        <v>4</v>
      </c>
      <c r="B5" s="33">
        <v>15</v>
      </c>
      <c r="C5" s="32">
        <v>3122</v>
      </c>
      <c r="D5" s="32">
        <v>45359.678006837603</v>
      </c>
      <c r="E5" s="32">
        <v>36010.888833333302</v>
      </c>
      <c r="F5" s="32">
        <v>9348.7891735042704</v>
      </c>
      <c r="G5" s="32">
        <v>36010.888833333302</v>
      </c>
      <c r="H5" s="32">
        <v>0.206103517139055</v>
      </c>
    </row>
    <row r="6" spans="1:8" ht="14.25" x14ac:dyDescent="0.2">
      <c r="A6" s="32">
        <v>5</v>
      </c>
      <c r="B6" s="33">
        <v>16</v>
      </c>
      <c r="C6" s="32">
        <v>6902</v>
      </c>
      <c r="D6" s="32">
        <v>244358.99778717899</v>
      </c>
      <c r="E6" s="32">
        <v>205160.210111111</v>
      </c>
      <c r="F6" s="32">
        <v>39198.787676068401</v>
      </c>
      <c r="G6" s="32">
        <v>205160.210111111</v>
      </c>
      <c r="H6" s="32">
        <v>0.16041475055568799</v>
      </c>
    </row>
    <row r="7" spans="1:8" ht="14.25" x14ac:dyDescent="0.2">
      <c r="A7" s="32">
        <v>6</v>
      </c>
      <c r="B7" s="33">
        <v>17</v>
      </c>
      <c r="C7" s="32">
        <v>14776</v>
      </c>
      <c r="D7" s="32">
        <v>244249.03445299101</v>
      </c>
      <c r="E7" s="32">
        <v>176296.41890341899</v>
      </c>
      <c r="F7" s="32">
        <v>67952.615549572598</v>
      </c>
      <c r="G7" s="32">
        <v>176296.41890341899</v>
      </c>
      <c r="H7" s="32">
        <v>0.27821037533170201</v>
      </c>
    </row>
    <row r="8" spans="1:8" ht="14.25" x14ac:dyDescent="0.2">
      <c r="A8" s="32">
        <v>7</v>
      </c>
      <c r="B8" s="33">
        <v>18</v>
      </c>
      <c r="C8" s="32">
        <v>57671</v>
      </c>
      <c r="D8" s="32">
        <v>149172.72928717901</v>
      </c>
      <c r="E8" s="32">
        <v>122853.95162393199</v>
      </c>
      <c r="F8" s="32">
        <v>26318.7776632479</v>
      </c>
      <c r="G8" s="32">
        <v>122853.95162393199</v>
      </c>
      <c r="H8" s="32">
        <v>0.176431562183061</v>
      </c>
    </row>
    <row r="9" spans="1:8" ht="14.25" x14ac:dyDescent="0.2">
      <c r="A9" s="32">
        <v>8</v>
      </c>
      <c r="B9" s="33">
        <v>19</v>
      </c>
      <c r="C9" s="32">
        <v>14646</v>
      </c>
      <c r="D9" s="32">
        <v>94100.6220769231</v>
      </c>
      <c r="E9" s="32">
        <v>76164.254970085502</v>
      </c>
      <c r="F9" s="32">
        <v>17936.367106837599</v>
      </c>
      <c r="G9" s="32">
        <v>76164.254970085502</v>
      </c>
      <c r="H9" s="32">
        <v>0.190608379742436</v>
      </c>
    </row>
    <row r="10" spans="1:8" ht="14.25" x14ac:dyDescent="0.2">
      <c r="A10" s="32">
        <v>9</v>
      </c>
      <c r="B10" s="33">
        <v>21</v>
      </c>
      <c r="C10" s="32">
        <v>148223</v>
      </c>
      <c r="D10" s="32">
        <v>593668.08078632504</v>
      </c>
      <c r="E10" s="32">
        <v>546459.56848547002</v>
      </c>
      <c r="F10" s="32">
        <v>47208.512300854702</v>
      </c>
      <c r="G10" s="32">
        <v>546459.56848547002</v>
      </c>
      <c r="H10" s="37">
        <v>7.9520044665911796E-2</v>
      </c>
    </row>
    <row r="11" spans="1:8" ht="14.25" x14ac:dyDescent="0.2">
      <c r="A11" s="32">
        <v>10</v>
      </c>
      <c r="B11" s="33">
        <v>22</v>
      </c>
      <c r="C11" s="32">
        <v>26250</v>
      </c>
      <c r="D11" s="32">
        <v>456475.35106837598</v>
      </c>
      <c r="E11" s="32">
        <v>411507.95309401699</v>
      </c>
      <c r="F11" s="32">
        <v>44967.397974359003</v>
      </c>
      <c r="G11" s="32">
        <v>411507.95309401699</v>
      </c>
      <c r="H11" s="32">
        <v>9.8510024405727994E-2</v>
      </c>
    </row>
    <row r="12" spans="1:8" ht="14.25" x14ac:dyDescent="0.2">
      <c r="A12" s="32">
        <v>11</v>
      </c>
      <c r="B12" s="33">
        <v>23</v>
      </c>
      <c r="C12" s="32">
        <v>147166.704</v>
      </c>
      <c r="D12" s="32">
        <v>1152331.7095376099</v>
      </c>
      <c r="E12" s="32">
        <v>980912.89675897395</v>
      </c>
      <c r="F12" s="32">
        <v>171418.81277863201</v>
      </c>
      <c r="G12" s="32">
        <v>980912.89675897395</v>
      </c>
      <c r="H12" s="32">
        <v>0.14875821897447999</v>
      </c>
    </row>
    <row r="13" spans="1:8" ht="14.25" x14ac:dyDescent="0.2">
      <c r="A13" s="32">
        <v>12</v>
      </c>
      <c r="B13" s="33">
        <v>24</v>
      </c>
      <c r="C13" s="32">
        <v>18033</v>
      </c>
      <c r="D13" s="32">
        <v>470695.58260683803</v>
      </c>
      <c r="E13" s="32">
        <v>425734.02436239301</v>
      </c>
      <c r="F13" s="32">
        <v>44961.558244444401</v>
      </c>
      <c r="G13" s="32">
        <v>425734.02436239301</v>
      </c>
      <c r="H13" s="32">
        <v>9.55215215648198E-2</v>
      </c>
    </row>
    <row r="14" spans="1:8" ht="14.25" x14ac:dyDescent="0.2">
      <c r="A14" s="32">
        <v>13</v>
      </c>
      <c r="B14" s="33">
        <v>25</v>
      </c>
      <c r="C14" s="32">
        <v>71809</v>
      </c>
      <c r="D14" s="32">
        <v>779612.7892</v>
      </c>
      <c r="E14" s="32">
        <v>719913.63769999996</v>
      </c>
      <c r="F14" s="32">
        <v>59699.1515</v>
      </c>
      <c r="G14" s="32">
        <v>719913.63769999996</v>
      </c>
      <c r="H14" s="32">
        <v>7.6575387586009597E-2</v>
      </c>
    </row>
    <row r="15" spans="1:8" ht="14.25" x14ac:dyDescent="0.2">
      <c r="A15" s="32">
        <v>14</v>
      </c>
      <c r="B15" s="33">
        <v>26</v>
      </c>
      <c r="C15" s="32">
        <v>65606</v>
      </c>
      <c r="D15" s="32">
        <v>332455.67797264998</v>
      </c>
      <c r="E15" s="32">
        <v>333199.51557948702</v>
      </c>
      <c r="F15" s="32">
        <v>-743.83760683760704</v>
      </c>
      <c r="G15" s="32">
        <v>333199.51557948702</v>
      </c>
      <c r="H15" s="32">
        <v>-2.23740382890618E-3</v>
      </c>
    </row>
    <row r="16" spans="1:8" ht="14.25" x14ac:dyDescent="0.2">
      <c r="A16" s="32">
        <v>15</v>
      </c>
      <c r="B16" s="33">
        <v>27</v>
      </c>
      <c r="C16" s="32">
        <v>127314.012</v>
      </c>
      <c r="D16" s="32">
        <v>894272.78136666701</v>
      </c>
      <c r="E16" s="32">
        <v>824469.42130000005</v>
      </c>
      <c r="F16" s="32">
        <v>69803.360066666704</v>
      </c>
      <c r="G16" s="32">
        <v>824469.42130000005</v>
      </c>
      <c r="H16" s="32">
        <v>7.8056004298811502E-2</v>
      </c>
    </row>
    <row r="17" spans="1:8" ht="14.25" x14ac:dyDescent="0.2">
      <c r="A17" s="32">
        <v>16</v>
      </c>
      <c r="B17" s="33">
        <v>29</v>
      </c>
      <c r="C17" s="32">
        <v>186609</v>
      </c>
      <c r="D17" s="32">
        <v>2344194.21578974</v>
      </c>
      <c r="E17" s="32">
        <v>2120095.03439487</v>
      </c>
      <c r="F17" s="32">
        <v>224099.18139487199</v>
      </c>
      <c r="G17" s="32">
        <v>2120095.03439487</v>
      </c>
      <c r="H17" s="32">
        <v>9.5597531930337196E-2</v>
      </c>
    </row>
    <row r="18" spans="1:8" ht="14.25" x14ac:dyDescent="0.2">
      <c r="A18" s="32">
        <v>17</v>
      </c>
      <c r="B18" s="33">
        <v>31</v>
      </c>
      <c r="C18" s="32">
        <v>25400.243999999999</v>
      </c>
      <c r="D18" s="32">
        <v>196964.44185205401</v>
      </c>
      <c r="E18" s="32">
        <v>158081.853180876</v>
      </c>
      <c r="F18" s="32">
        <v>38882.588671177997</v>
      </c>
      <c r="G18" s="32">
        <v>158081.853180876</v>
      </c>
      <c r="H18" s="32">
        <v>0.19740917855814799</v>
      </c>
    </row>
    <row r="19" spans="1:8" ht="14.25" x14ac:dyDescent="0.2">
      <c r="A19" s="32">
        <v>18</v>
      </c>
      <c r="B19" s="33">
        <v>32</v>
      </c>
      <c r="C19" s="32">
        <v>12823.762000000001</v>
      </c>
      <c r="D19" s="32">
        <v>216032.989620929</v>
      </c>
      <c r="E19" s="32">
        <v>196844.57775155801</v>
      </c>
      <c r="F19" s="32">
        <v>19188.411869371001</v>
      </c>
      <c r="G19" s="32">
        <v>196844.57775155801</v>
      </c>
      <c r="H19" s="32">
        <v>8.8821674425932501E-2</v>
      </c>
    </row>
    <row r="20" spans="1:8" ht="14.25" x14ac:dyDescent="0.2">
      <c r="A20" s="32">
        <v>19</v>
      </c>
      <c r="B20" s="33">
        <v>33</v>
      </c>
      <c r="C20" s="32">
        <v>26529.929</v>
      </c>
      <c r="D20" s="32">
        <v>408716.68868298898</v>
      </c>
      <c r="E20" s="32">
        <v>309993.37868121697</v>
      </c>
      <c r="F20" s="32">
        <v>98723.310001772494</v>
      </c>
      <c r="G20" s="32">
        <v>309993.37868121697</v>
      </c>
      <c r="H20" s="32">
        <v>0.241544602252209</v>
      </c>
    </row>
    <row r="21" spans="1:8" ht="14.25" x14ac:dyDescent="0.2">
      <c r="A21" s="32">
        <v>20</v>
      </c>
      <c r="B21" s="33">
        <v>34</v>
      </c>
      <c r="C21" s="32">
        <v>38408.482000000004</v>
      </c>
      <c r="D21" s="32">
        <v>192661.246641298</v>
      </c>
      <c r="E21" s="32">
        <v>132322.60895624</v>
      </c>
      <c r="F21" s="32">
        <v>60338.637685057598</v>
      </c>
      <c r="G21" s="32">
        <v>132322.60895624</v>
      </c>
      <c r="H21" s="32">
        <v>0.31318513056960401</v>
      </c>
    </row>
    <row r="22" spans="1:8" ht="14.25" x14ac:dyDescent="0.2">
      <c r="A22" s="32">
        <v>21</v>
      </c>
      <c r="B22" s="33">
        <v>35</v>
      </c>
      <c r="C22" s="32">
        <v>36544.78</v>
      </c>
      <c r="D22" s="32">
        <v>896838.09944336303</v>
      </c>
      <c r="E22" s="32">
        <v>864277.51526194694</v>
      </c>
      <c r="F22" s="32">
        <v>32560.584181415899</v>
      </c>
      <c r="G22" s="32">
        <v>864277.51526194694</v>
      </c>
      <c r="H22" s="32">
        <v>3.6305977858908101E-2</v>
      </c>
    </row>
    <row r="23" spans="1:8" ht="14.25" x14ac:dyDescent="0.2">
      <c r="A23" s="32">
        <v>22</v>
      </c>
      <c r="B23" s="33">
        <v>36</v>
      </c>
      <c r="C23" s="32">
        <v>158940.13</v>
      </c>
      <c r="D23" s="32">
        <v>605833.30001858401</v>
      </c>
      <c r="E23" s="32">
        <v>535076.86769352597</v>
      </c>
      <c r="F23" s="32">
        <v>70756.432325057598</v>
      </c>
      <c r="G23" s="32">
        <v>535076.86769352597</v>
      </c>
      <c r="H23" s="32">
        <v>0.116791916725091</v>
      </c>
    </row>
    <row r="24" spans="1:8" ht="14.25" x14ac:dyDescent="0.2">
      <c r="A24" s="32">
        <v>23</v>
      </c>
      <c r="B24" s="33">
        <v>37</v>
      </c>
      <c r="C24" s="32">
        <v>114279.435</v>
      </c>
      <c r="D24" s="32">
        <v>958340.23475398205</v>
      </c>
      <c r="E24" s="32">
        <v>851267.54492123204</v>
      </c>
      <c r="F24" s="32">
        <v>107072.689832751</v>
      </c>
      <c r="G24" s="32">
        <v>851267.54492123204</v>
      </c>
      <c r="H24" s="32">
        <v>0.111727219571698</v>
      </c>
    </row>
    <row r="25" spans="1:8" ht="14.25" x14ac:dyDescent="0.2">
      <c r="A25" s="32">
        <v>24</v>
      </c>
      <c r="B25" s="33">
        <v>38</v>
      </c>
      <c r="C25" s="32">
        <v>139844.40299999999</v>
      </c>
      <c r="D25" s="32">
        <v>693223.80209999997</v>
      </c>
      <c r="E25" s="32">
        <v>675896.22290000005</v>
      </c>
      <c r="F25" s="32">
        <v>17327.5792</v>
      </c>
      <c r="G25" s="32">
        <v>675896.22290000005</v>
      </c>
      <c r="H25" s="32">
        <v>2.49956495254622E-2</v>
      </c>
    </row>
    <row r="26" spans="1:8" ht="14.25" x14ac:dyDescent="0.2">
      <c r="A26" s="32">
        <v>25</v>
      </c>
      <c r="B26" s="33">
        <v>39</v>
      </c>
      <c r="C26" s="32">
        <v>74197.876000000004</v>
      </c>
      <c r="D26" s="32">
        <v>96214.633382709304</v>
      </c>
      <c r="E26" s="32">
        <v>68225.031192266993</v>
      </c>
      <c r="F26" s="32">
        <v>27989.6021904423</v>
      </c>
      <c r="G26" s="32">
        <v>68225.031192266993</v>
      </c>
      <c r="H26" s="32">
        <v>0.29090795450115298</v>
      </c>
    </row>
    <row r="27" spans="1:8" ht="14.25" x14ac:dyDescent="0.2">
      <c r="A27" s="32">
        <v>26</v>
      </c>
      <c r="B27" s="33">
        <v>42</v>
      </c>
      <c r="C27" s="32">
        <v>7932.1189999999997</v>
      </c>
      <c r="D27" s="32">
        <v>130458.1441</v>
      </c>
      <c r="E27" s="32">
        <v>116451.8086</v>
      </c>
      <c r="F27" s="32">
        <v>14006.335499999999</v>
      </c>
      <c r="G27" s="32">
        <v>116451.8086</v>
      </c>
      <c r="H27" s="32">
        <v>0.107362676332907</v>
      </c>
    </row>
    <row r="28" spans="1:8" ht="14.25" x14ac:dyDescent="0.2">
      <c r="A28" s="32">
        <v>27</v>
      </c>
      <c r="B28" s="33">
        <v>75</v>
      </c>
      <c r="C28" s="32">
        <v>332</v>
      </c>
      <c r="D28" s="32">
        <v>179072.564126496</v>
      </c>
      <c r="E28" s="32">
        <v>169685.90376068401</v>
      </c>
      <c r="F28" s="32">
        <v>9386.6603658119693</v>
      </c>
      <c r="G28" s="32">
        <v>169685.90376068401</v>
      </c>
      <c r="H28" s="32">
        <v>5.24181937730075E-2</v>
      </c>
    </row>
    <row r="29" spans="1:8" ht="14.25" x14ac:dyDescent="0.2">
      <c r="A29" s="32">
        <v>28</v>
      </c>
      <c r="B29" s="33">
        <v>76</v>
      </c>
      <c r="C29" s="32">
        <v>1843</v>
      </c>
      <c r="D29" s="32">
        <v>336999.07419401698</v>
      </c>
      <c r="E29" s="32">
        <v>314135.54143675201</v>
      </c>
      <c r="F29" s="32">
        <v>22863.532757264999</v>
      </c>
      <c r="G29" s="32">
        <v>314135.54143675201</v>
      </c>
      <c r="H29" s="32">
        <v>6.7844497234737094E-2</v>
      </c>
    </row>
    <row r="30" spans="1:8" ht="14.25" x14ac:dyDescent="0.2">
      <c r="A30" s="32">
        <v>29</v>
      </c>
      <c r="B30" s="33">
        <v>99</v>
      </c>
      <c r="C30" s="32">
        <v>30</v>
      </c>
      <c r="D30" s="32">
        <v>82003.107329248902</v>
      </c>
      <c r="E30" s="32">
        <v>74852.868693744793</v>
      </c>
      <c r="F30" s="32">
        <v>7150.2386355041199</v>
      </c>
      <c r="G30" s="32">
        <v>74852.868693744793</v>
      </c>
      <c r="H30" s="32">
        <v>8.7194727960677801E-2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2014-10-15T05:25:55Z</dcterms:modified>
</cp:coreProperties>
</file>