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<sst xmlns="http://schemas.openxmlformats.org/spreadsheetml/2006/main" count="116" uniqueCount="73">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</sst>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13619803.202500001</v>
      </c>
      <c r="F3" s="25">
        <f>RA!I7</f>
        <v>1455205.0455</v>
      </c>
      <c r="G3" s="16">
        <f>E3-F3</f>
        <v>12164598.157000002</v>
      </c>
      <c r="H3" s="27">
        <f>RA!J7</f>
        <v>10.6844792385318</v>
      </c>
      <c r="I3" s="20">
        <f>SUM(I4:I40)</f>
        <v>13619807.788237371</v>
      </c>
      <c r="J3" s="21">
        <f>SUM(J4:J40)</f>
        <v>12164599.192850148</v>
      </c>
      <c r="K3" s="22">
        <f>E3-I3</f>
        <v>-4.585737369954586</v>
      </c>
      <c r="L3" s="22">
        <f>G3-J3</f>
        <v>-1.0358501467853785</v>
      </c>
    </row>
    <row r="4" spans="1:13" x14ac:dyDescent="0.15">
      <c r="A4" s="41">
        <f>RA!A8</f>
        <v>41927</v>
      </c>
      <c r="B4" s="12">
        <v>12</v>
      </c>
      <c r="C4" s="38" t="s">
        <v>6</v>
      </c>
      <c r="D4" s="38"/>
      <c r="E4" s="15">
        <f>VLOOKUP(C4,RA!B8:D39,3,0)</f>
        <v>519514.48830000003</v>
      </c>
      <c r="F4" s="25">
        <f>VLOOKUP(C4,RA!B8:I43,8,0)</f>
        <v>116578.6964</v>
      </c>
      <c r="G4" s="16">
        <f t="shared" ref="G4:G40" si="0">E4-F4</f>
        <v>402935.79190000001</v>
      </c>
      <c r="H4" s="27">
        <f>RA!J8</f>
        <v>22.439931710370399</v>
      </c>
      <c r="I4" s="20">
        <f>VLOOKUP(B4,RMS!B:D,3,FALSE)</f>
        <v>519515.10780854698</v>
      </c>
      <c r="J4" s="21">
        <f>VLOOKUP(B4,RMS!B:E,4,FALSE)</f>
        <v>402935.79528034199</v>
      </c>
      <c r="K4" s="22">
        <f t="shared" ref="K4:K40" si="1">E4-I4</f>
        <v>-0.61950854695169255</v>
      </c>
      <c r="L4" s="22">
        <f t="shared" ref="L4:L40" si="2">G4-J4</f>
        <v>-3.3803419792093337E-3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64472.340900000003</v>
      </c>
      <c r="F5" s="25">
        <f>VLOOKUP(C5,RA!B9:I44,8,0)</f>
        <v>14463.550999999999</v>
      </c>
      <c r="G5" s="16">
        <f t="shared" si="0"/>
        <v>50008.789900000003</v>
      </c>
      <c r="H5" s="27">
        <f>RA!J9</f>
        <v>22.433730182736401</v>
      </c>
      <c r="I5" s="20">
        <f>VLOOKUP(B5,RMS!B:D,3,FALSE)</f>
        <v>64472.368967748298</v>
      </c>
      <c r="J5" s="21">
        <f>VLOOKUP(B5,RMS!B:E,4,FALSE)</f>
        <v>50008.789031389497</v>
      </c>
      <c r="K5" s="22">
        <f t="shared" si="1"/>
        <v>-2.8067748295143247E-2</v>
      </c>
      <c r="L5" s="22">
        <f t="shared" si="2"/>
        <v>8.6861050658626482E-4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88012.8459</v>
      </c>
      <c r="F6" s="25">
        <f>VLOOKUP(C6,RA!B10:I45,8,0)</f>
        <v>25123.798200000001</v>
      </c>
      <c r="G6" s="16">
        <f t="shared" si="0"/>
        <v>62889.047699999996</v>
      </c>
      <c r="H6" s="27">
        <f>RA!J10</f>
        <v>28.545603704879198</v>
      </c>
      <c r="I6" s="20">
        <f>VLOOKUP(B6,RMS!B:D,3,FALSE)</f>
        <v>88014.654743589694</v>
      </c>
      <c r="J6" s="21">
        <f>VLOOKUP(B6,RMS!B:E,4,FALSE)</f>
        <v>62889.047882051302</v>
      </c>
      <c r="K6" s="22">
        <f t="shared" si="1"/>
        <v>-1.8088435896934243</v>
      </c>
      <c r="L6" s="22">
        <f t="shared" si="2"/>
        <v>-1.8205130618298426E-4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53235.078600000001</v>
      </c>
      <c r="F7" s="25">
        <f>VLOOKUP(C7,RA!B11:I46,8,0)</f>
        <v>9041.8264999999992</v>
      </c>
      <c r="G7" s="16">
        <f t="shared" si="0"/>
        <v>44193.252099999998</v>
      </c>
      <c r="H7" s="27">
        <f>RA!J11</f>
        <v>16.984715224972</v>
      </c>
      <c r="I7" s="20">
        <f>VLOOKUP(B7,RMS!B:D,3,FALSE)</f>
        <v>53235.112701709397</v>
      </c>
      <c r="J7" s="21">
        <f>VLOOKUP(B7,RMS!B:E,4,FALSE)</f>
        <v>44193.252390598303</v>
      </c>
      <c r="K7" s="22">
        <f t="shared" si="1"/>
        <v>-3.4101709396054503E-2</v>
      </c>
      <c r="L7" s="22">
        <f t="shared" si="2"/>
        <v>-2.9059830558253452E-4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225097.8812</v>
      </c>
      <c r="F8" s="25">
        <f>VLOOKUP(C8,RA!B12:I47,8,0)</f>
        <v>36722.876499999998</v>
      </c>
      <c r="G8" s="16">
        <f t="shared" si="0"/>
        <v>188375.00469999999</v>
      </c>
      <c r="H8" s="27">
        <f>RA!J12</f>
        <v>16.314181326021298</v>
      </c>
      <c r="I8" s="20">
        <f>VLOOKUP(B8,RMS!B:D,3,FALSE)</f>
        <v>225097.99073931601</v>
      </c>
      <c r="J8" s="21">
        <f>VLOOKUP(B8,RMS!B:E,4,FALSE)</f>
        <v>188374.94003162399</v>
      </c>
      <c r="K8" s="22">
        <f t="shared" si="1"/>
        <v>-0.1095393160067033</v>
      </c>
      <c r="L8" s="22">
        <f t="shared" si="2"/>
        <v>6.4668375998735428E-2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236061.28700000001</v>
      </c>
      <c r="F9" s="25">
        <f>VLOOKUP(C9,RA!B13:I48,8,0)</f>
        <v>66730.429600000003</v>
      </c>
      <c r="G9" s="16">
        <f t="shared" si="0"/>
        <v>169330.85740000001</v>
      </c>
      <c r="H9" s="27">
        <f>RA!J13</f>
        <v>28.268264757872</v>
      </c>
      <c r="I9" s="20">
        <f>VLOOKUP(B9,RMS!B:D,3,FALSE)</f>
        <v>236061.49461538499</v>
      </c>
      <c r="J9" s="21">
        <f>VLOOKUP(B9,RMS!B:E,4,FALSE)</f>
        <v>169330.856773504</v>
      </c>
      <c r="K9" s="22">
        <f t="shared" si="1"/>
        <v>-0.20761538497754373</v>
      </c>
      <c r="L9" s="22">
        <f t="shared" si="2"/>
        <v>6.2649601022712886E-4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144166.75409999999</v>
      </c>
      <c r="F10" s="25">
        <f>VLOOKUP(C10,RA!B14:I49,8,0)</f>
        <v>26178.865699999998</v>
      </c>
      <c r="G10" s="16">
        <f t="shared" si="0"/>
        <v>117987.8884</v>
      </c>
      <c r="H10" s="27">
        <f>RA!J14</f>
        <v>18.158739761763101</v>
      </c>
      <c r="I10" s="20">
        <f>VLOOKUP(B10,RMS!B:D,3,FALSE)</f>
        <v>144166.761891453</v>
      </c>
      <c r="J10" s="21">
        <f>VLOOKUP(B10,RMS!B:E,4,FALSE)</f>
        <v>117987.89083675201</v>
      </c>
      <c r="K10" s="22">
        <f t="shared" si="1"/>
        <v>-7.7914530120324343E-3</v>
      </c>
      <c r="L10" s="22">
        <f t="shared" si="2"/>
        <v>-2.4367520090891048E-3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94363.036999999997</v>
      </c>
      <c r="F11" s="25">
        <f>VLOOKUP(C11,RA!B15:I50,8,0)</f>
        <v>16638.260300000002</v>
      </c>
      <c r="G11" s="16">
        <f t="shared" si="0"/>
        <v>77724.776699999988</v>
      </c>
      <c r="H11" s="27">
        <f>RA!J15</f>
        <v>17.632179748517402</v>
      </c>
      <c r="I11" s="20">
        <f>VLOOKUP(B11,RMS!B:D,3,FALSE)</f>
        <v>94363.165498290604</v>
      </c>
      <c r="J11" s="21">
        <f>VLOOKUP(B11,RMS!B:E,4,FALSE)</f>
        <v>77724.776537606798</v>
      </c>
      <c r="K11" s="22">
        <f t="shared" si="1"/>
        <v>-0.12849829060724005</v>
      </c>
      <c r="L11" s="22">
        <f t="shared" si="2"/>
        <v>1.6239318938460201E-4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612469.46459999995</v>
      </c>
      <c r="F12" s="25">
        <f>VLOOKUP(C12,RA!B16:I51,8,0)</f>
        <v>49886.019</v>
      </c>
      <c r="G12" s="16">
        <f t="shared" si="0"/>
        <v>562583.44559999998</v>
      </c>
      <c r="H12" s="27">
        <f>RA!J16</f>
        <v>8.1450622248703102</v>
      </c>
      <c r="I12" s="20">
        <f>VLOOKUP(B12,RMS!B:D,3,FALSE)</f>
        <v>612469.15271453001</v>
      </c>
      <c r="J12" s="21">
        <f>VLOOKUP(B12,RMS!B:E,4,FALSE)</f>
        <v>562583.44663418795</v>
      </c>
      <c r="K12" s="22">
        <f t="shared" si="1"/>
        <v>0.31188546994235367</v>
      </c>
      <c r="L12" s="22">
        <f t="shared" si="2"/>
        <v>-1.0341879678890109E-3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388585.28519999998</v>
      </c>
      <c r="F13" s="25">
        <f>VLOOKUP(C13,RA!B17:I52,8,0)</f>
        <v>31572.3387</v>
      </c>
      <c r="G13" s="16">
        <f t="shared" si="0"/>
        <v>357012.94649999996</v>
      </c>
      <c r="H13" s="27">
        <f>RA!J17</f>
        <v>8.1249444851598298</v>
      </c>
      <c r="I13" s="20">
        <f>VLOOKUP(B13,RMS!B:D,3,FALSE)</f>
        <v>388585.35799572599</v>
      </c>
      <c r="J13" s="21">
        <f>VLOOKUP(B13,RMS!B:E,4,FALSE)</f>
        <v>357012.94646923098</v>
      </c>
      <c r="K13" s="22">
        <f t="shared" si="1"/>
        <v>-7.2795726009644568E-2</v>
      </c>
      <c r="L13" s="22">
        <f t="shared" si="2"/>
        <v>3.0768977012485266E-5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1171300.1592999999</v>
      </c>
      <c r="F14" s="25">
        <f>VLOOKUP(C14,RA!B18:I53,8,0)</f>
        <v>167488.12899999999</v>
      </c>
      <c r="G14" s="16">
        <f t="shared" si="0"/>
        <v>1003812.0303</v>
      </c>
      <c r="H14" s="27">
        <f>RA!J18</f>
        <v>14.299334604384899</v>
      </c>
      <c r="I14" s="20">
        <f>VLOOKUP(B14,RMS!B:D,3,FALSE)</f>
        <v>1171300.2802452999</v>
      </c>
      <c r="J14" s="21">
        <f>VLOOKUP(B14,RMS!B:E,4,FALSE)</f>
        <v>1003812.02327692</v>
      </c>
      <c r="K14" s="22">
        <f t="shared" si="1"/>
        <v>-0.12094529997557402</v>
      </c>
      <c r="L14" s="22">
        <f t="shared" si="2"/>
        <v>7.0230800192803144E-3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732623.55649999995</v>
      </c>
      <c r="F15" s="25">
        <f>VLOOKUP(C15,RA!B19:I54,8,0)</f>
        <v>42204.934200000003</v>
      </c>
      <c r="G15" s="16">
        <f t="shared" si="0"/>
        <v>690418.62229999993</v>
      </c>
      <c r="H15" s="27">
        <f>RA!J19</f>
        <v>5.7607940429362898</v>
      </c>
      <c r="I15" s="20">
        <f>VLOOKUP(B15,RMS!B:D,3,FALSE)</f>
        <v>732623.40073418804</v>
      </c>
      <c r="J15" s="21">
        <f>VLOOKUP(B15,RMS!B:E,4,FALSE)</f>
        <v>690418.621936752</v>
      </c>
      <c r="K15" s="22">
        <f t="shared" si="1"/>
        <v>0.15576581191271544</v>
      </c>
      <c r="L15" s="22">
        <f t="shared" si="2"/>
        <v>3.6324793472886086E-4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786855.93920000002</v>
      </c>
      <c r="F16" s="25">
        <f>VLOOKUP(C16,RA!B20:I55,8,0)</f>
        <v>56694.915999999997</v>
      </c>
      <c r="G16" s="16">
        <f t="shared" si="0"/>
        <v>730161.02320000005</v>
      </c>
      <c r="H16" s="27">
        <f>RA!J20</f>
        <v>7.2052472600819399</v>
      </c>
      <c r="I16" s="20">
        <f>VLOOKUP(B16,RMS!B:D,3,FALSE)</f>
        <v>786855.8639</v>
      </c>
      <c r="J16" s="21">
        <f>VLOOKUP(B16,RMS!B:E,4,FALSE)</f>
        <v>730161.02320000005</v>
      </c>
      <c r="K16" s="22">
        <f t="shared" si="1"/>
        <v>7.5300000025890768E-2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331956.24949999998</v>
      </c>
      <c r="F17" s="25">
        <f>VLOOKUP(C17,RA!B21:I56,8,0)</f>
        <v>3225.6585</v>
      </c>
      <c r="G17" s="16">
        <f t="shared" si="0"/>
        <v>328730.59099999996</v>
      </c>
      <c r="H17" s="27">
        <f>RA!J21</f>
        <v>0.97171193639479903</v>
      </c>
      <c r="I17" s="20">
        <f>VLOOKUP(B17,RMS!B:D,3,FALSE)</f>
        <v>331955.802376537</v>
      </c>
      <c r="J17" s="21">
        <f>VLOOKUP(B17,RMS!B:E,4,FALSE)</f>
        <v>328730.59083240299</v>
      </c>
      <c r="K17" s="22">
        <f t="shared" si="1"/>
        <v>0.44712346297455952</v>
      </c>
      <c r="L17" s="22">
        <f t="shared" si="2"/>
        <v>1.6759696882218122E-4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910333.83</v>
      </c>
      <c r="F18" s="25">
        <f>VLOOKUP(C18,RA!B22:I57,8,0)</f>
        <v>71784.853700000007</v>
      </c>
      <c r="G18" s="16">
        <f t="shared" si="0"/>
        <v>838548.97629999998</v>
      </c>
      <c r="H18" s="27">
        <f>RA!J22</f>
        <v>7.8855526768680004</v>
      </c>
      <c r="I18" s="20">
        <f>VLOOKUP(B18,RMS!B:D,3,FALSE)</f>
        <v>910334.61853333295</v>
      </c>
      <c r="J18" s="21">
        <f>VLOOKUP(B18,RMS!B:E,4,FALSE)</f>
        <v>838548.97589999996</v>
      </c>
      <c r="K18" s="22">
        <f t="shared" si="1"/>
        <v>-0.78853333299048245</v>
      </c>
      <c r="L18" s="22">
        <f t="shared" si="2"/>
        <v>4.0000001899898052E-4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2298770.9443000001</v>
      </c>
      <c r="F19" s="25">
        <f>VLOOKUP(C19,RA!B23:I58,8,0)</f>
        <v>226399.80290000001</v>
      </c>
      <c r="G19" s="16">
        <f t="shared" si="0"/>
        <v>2072371.1414000001</v>
      </c>
      <c r="H19" s="27">
        <f>RA!J23</f>
        <v>9.8487325786580797</v>
      </c>
      <c r="I19" s="20">
        <f>VLOOKUP(B19,RMS!B:D,3,FALSE)</f>
        <v>2298772.7219230798</v>
      </c>
      <c r="J19" s="21">
        <f>VLOOKUP(B19,RMS!B:E,4,FALSE)</f>
        <v>2072371.1694717901</v>
      </c>
      <c r="K19" s="22">
        <f t="shared" si="1"/>
        <v>-1.7776230797171593</v>
      </c>
      <c r="L19" s="22">
        <f t="shared" si="2"/>
        <v>-2.8071790002286434E-2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200665.37100000001</v>
      </c>
      <c r="F20" s="25">
        <f>VLOOKUP(C20,RA!B24:I59,8,0)</f>
        <v>38850.455399999999</v>
      </c>
      <c r="G20" s="16">
        <f t="shared" si="0"/>
        <v>161814.91560000001</v>
      </c>
      <c r="H20" s="27">
        <f>RA!J24</f>
        <v>19.3608170689301</v>
      </c>
      <c r="I20" s="20">
        <f>VLOOKUP(B20,RMS!B:D,3,FALSE)</f>
        <v>200665.34721530101</v>
      </c>
      <c r="J20" s="21">
        <f>VLOOKUP(B20,RMS!B:E,4,FALSE)</f>
        <v>161814.90791549601</v>
      </c>
      <c r="K20" s="22">
        <f t="shared" si="1"/>
        <v>2.3784699005773291E-2</v>
      </c>
      <c r="L20" s="22">
        <f t="shared" si="2"/>
        <v>7.6845040020998567E-3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226061.3175</v>
      </c>
      <c r="F21" s="25">
        <f>VLOOKUP(C21,RA!B25:I60,8,0)</f>
        <v>18722.737099999998</v>
      </c>
      <c r="G21" s="16">
        <f t="shared" si="0"/>
        <v>207338.58040000001</v>
      </c>
      <c r="H21" s="27">
        <f>RA!J25</f>
        <v>8.2821498640518207</v>
      </c>
      <c r="I21" s="20">
        <f>VLOOKUP(B21,RMS!B:D,3,FALSE)</f>
        <v>226061.320249157</v>
      </c>
      <c r="J21" s="21">
        <f>VLOOKUP(B21,RMS!B:E,4,FALSE)</f>
        <v>207338.57389396601</v>
      </c>
      <c r="K21" s="22">
        <f t="shared" si="1"/>
        <v>-2.7491569926496595E-3</v>
      </c>
      <c r="L21" s="22">
        <f t="shared" si="2"/>
        <v>6.5060339984484017E-3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403764.46269999997</v>
      </c>
      <c r="F22" s="25">
        <f>VLOOKUP(C22,RA!B26:I61,8,0)</f>
        <v>95736.318299999999</v>
      </c>
      <c r="G22" s="16">
        <f t="shared" si="0"/>
        <v>308028.14439999999</v>
      </c>
      <c r="H22" s="27">
        <f>RA!J26</f>
        <v>23.710932274674398</v>
      </c>
      <c r="I22" s="20">
        <f>VLOOKUP(B22,RMS!B:D,3,FALSE)</f>
        <v>403764.44216333103</v>
      </c>
      <c r="J22" s="21">
        <f>VLOOKUP(B22,RMS!B:E,4,FALSE)</f>
        <v>308028.11474301497</v>
      </c>
      <c r="K22" s="22">
        <f t="shared" si="1"/>
        <v>2.0536668947897851E-2</v>
      </c>
      <c r="L22" s="22">
        <f t="shared" si="2"/>
        <v>2.9656985017936677E-2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192826.125</v>
      </c>
      <c r="F23" s="25">
        <f>VLOOKUP(C23,RA!B27:I62,8,0)</f>
        <v>59765.434000000001</v>
      </c>
      <c r="G23" s="16">
        <f t="shared" si="0"/>
        <v>133060.69099999999</v>
      </c>
      <c r="H23" s="27">
        <f>RA!J27</f>
        <v>30.9944692400991</v>
      </c>
      <c r="I23" s="20">
        <f>VLOOKUP(B23,RMS!B:D,3,FALSE)</f>
        <v>192826.04776368701</v>
      </c>
      <c r="J23" s="21">
        <f>VLOOKUP(B23,RMS!B:E,4,FALSE)</f>
        <v>133060.70435571199</v>
      </c>
      <c r="K23" s="22">
        <f t="shared" si="1"/>
        <v>7.7236312994500622E-2</v>
      </c>
      <c r="L23" s="22">
        <f t="shared" si="2"/>
        <v>-1.3355711998883635E-2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907058.40300000005</v>
      </c>
      <c r="F24" s="25">
        <f>VLOOKUP(C24,RA!B28:I63,8,0)</f>
        <v>18309.590899999999</v>
      </c>
      <c r="G24" s="16">
        <f t="shared" si="0"/>
        <v>888748.8121000001</v>
      </c>
      <c r="H24" s="27">
        <f>RA!J28</f>
        <v>2.0185680259885102</v>
      </c>
      <c r="I24" s="20">
        <f>VLOOKUP(B24,RMS!B:D,3,FALSE)</f>
        <v>907058.39990973496</v>
      </c>
      <c r="J24" s="21">
        <f>VLOOKUP(B24,RMS!B:E,4,FALSE)</f>
        <v>888748.78721504402</v>
      </c>
      <c r="K24" s="22">
        <f t="shared" si="1"/>
        <v>3.0902650905773044E-3</v>
      </c>
      <c r="L24" s="22">
        <f t="shared" si="2"/>
        <v>2.4884956073947251E-2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631277.93720000004</v>
      </c>
      <c r="F25" s="25">
        <f>VLOOKUP(C25,RA!B29:I64,8,0)</f>
        <v>58627.129200000003</v>
      </c>
      <c r="G25" s="16">
        <f t="shared" si="0"/>
        <v>572650.80800000008</v>
      </c>
      <c r="H25" s="27">
        <f>RA!J29</f>
        <v>9.2870549951480204</v>
      </c>
      <c r="I25" s="20">
        <f>VLOOKUP(B25,RMS!B:D,3,FALSE)</f>
        <v>631277.93555575202</v>
      </c>
      <c r="J25" s="21">
        <f>VLOOKUP(B25,RMS!B:E,4,FALSE)</f>
        <v>572650.77076499304</v>
      </c>
      <c r="K25" s="22">
        <f t="shared" si="1"/>
        <v>1.6442480264231563E-3</v>
      </c>
      <c r="L25" s="22">
        <f t="shared" si="2"/>
        <v>3.7235007039271295E-2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967816.94819999998</v>
      </c>
      <c r="F26" s="25">
        <f>VLOOKUP(C26,RA!B30:I65,8,0)</f>
        <v>105567.6266</v>
      </c>
      <c r="G26" s="16">
        <f t="shared" si="0"/>
        <v>862249.32160000002</v>
      </c>
      <c r="H26" s="27">
        <f>RA!J30</f>
        <v>10.907809250121201</v>
      </c>
      <c r="I26" s="20">
        <f>VLOOKUP(B26,RMS!B:D,3,FALSE)</f>
        <v>967817.09650088497</v>
      </c>
      <c r="J26" s="21">
        <f>VLOOKUP(B26,RMS!B:E,4,FALSE)</f>
        <v>862249.29595802596</v>
      </c>
      <c r="K26" s="22">
        <f t="shared" si="1"/>
        <v>-0.14830088499002159</v>
      </c>
      <c r="L26" s="22">
        <f t="shared" si="2"/>
        <v>2.5641974061727524E-2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657980.39639999997</v>
      </c>
      <c r="F27" s="25">
        <f>VLOOKUP(C27,RA!B31:I66,8,0)</f>
        <v>17327.247500000001</v>
      </c>
      <c r="G27" s="16">
        <f t="shared" si="0"/>
        <v>640653.14889999991</v>
      </c>
      <c r="H27" s="27">
        <f>RA!J31</f>
        <v>2.6333987448261902</v>
      </c>
      <c r="I27" s="20">
        <f>VLOOKUP(B27,RMS!B:D,3,FALSE)</f>
        <v>657980.32149999996</v>
      </c>
      <c r="J27" s="21">
        <f>VLOOKUP(B27,RMS!B:E,4,FALSE)</f>
        <v>640654.3469</v>
      </c>
      <c r="K27" s="22">
        <f t="shared" si="1"/>
        <v>7.4900000006891787E-2</v>
      </c>
      <c r="L27" s="22">
        <f t="shared" si="2"/>
        <v>-1.1980000000912696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94416.726699999999</v>
      </c>
      <c r="F28" s="25">
        <f>VLOOKUP(C28,RA!B32:I67,8,0)</f>
        <v>26967.384399999999</v>
      </c>
      <c r="G28" s="16">
        <f t="shared" si="0"/>
        <v>67449.342300000004</v>
      </c>
      <c r="H28" s="27">
        <f>RA!J32</f>
        <v>28.562083586827001</v>
      </c>
      <c r="I28" s="20">
        <f>VLOOKUP(B28,RMS!B:D,3,FALSE)</f>
        <v>94416.6591410408</v>
      </c>
      <c r="J28" s="21">
        <f>VLOOKUP(B28,RMS!B:E,4,FALSE)</f>
        <v>67449.333943577803</v>
      </c>
      <c r="K28" s="22">
        <f t="shared" si="1"/>
        <v>6.7558959199232049E-2</v>
      </c>
      <c r="L28" s="22">
        <f t="shared" si="2"/>
        <v>8.3564222004497424E-3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122669.5834</v>
      </c>
      <c r="F31" s="25">
        <f>VLOOKUP(C31,RA!B35:I70,8,0)</f>
        <v>14236.8109</v>
      </c>
      <c r="G31" s="16">
        <f t="shared" si="0"/>
        <v>108432.77250000001</v>
      </c>
      <c r="H31" s="27">
        <f>RA!J35</f>
        <v>11.605819882485999</v>
      </c>
      <c r="I31" s="20">
        <f>VLOOKUP(B31,RMS!B:D,3,FALSE)</f>
        <v>122669.5828</v>
      </c>
      <c r="J31" s="21">
        <f>VLOOKUP(B31,RMS!B:E,4,FALSE)</f>
        <v>108432.7745</v>
      </c>
      <c r="K31" s="22">
        <f t="shared" si="1"/>
        <v>5.9999999939464033E-4</v>
      </c>
      <c r="L31" s="22">
        <f t="shared" si="2"/>
        <v>-1.999999993131496E-3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204529.91519999999</v>
      </c>
      <c r="F35" s="25">
        <f>VLOOKUP(C35,RA!B8:I74,8,0)</f>
        <v>11418.2266</v>
      </c>
      <c r="G35" s="16">
        <f t="shared" si="0"/>
        <v>193111.68859999999</v>
      </c>
      <c r="H35" s="27">
        <f>RA!J39</f>
        <v>5.5826682316054699</v>
      </c>
      <c r="I35" s="20">
        <f>VLOOKUP(B35,RMS!B:D,3,FALSE)</f>
        <v>204529.914529915</v>
      </c>
      <c r="J35" s="21">
        <f>VLOOKUP(B35,RMS!B:E,4,FALSE)</f>
        <v>193111.688034188</v>
      </c>
      <c r="K35" s="22">
        <f t="shared" si="1"/>
        <v>6.7008499172516167E-4</v>
      </c>
      <c r="L35" s="22">
        <f t="shared" si="2"/>
        <v>5.6581199169158936E-4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309243.6986</v>
      </c>
      <c r="F36" s="25">
        <f>VLOOKUP(C36,RA!B8:I75,8,0)</f>
        <v>25180.419900000001</v>
      </c>
      <c r="G36" s="16">
        <f t="shared" si="0"/>
        <v>284063.27870000002</v>
      </c>
      <c r="H36" s="27">
        <f>RA!J40</f>
        <v>8.1425814055374897</v>
      </c>
      <c r="I36" s="20">
        <f>VLOOKUP(B36,RMS!B:D,3,FALSE)</f>
        <v>309243.68951196602</v>
      </c>
      <c r="J36" s="21">
        <f>VLOOKUP(B36,RMS!B:E,4,FALSE)</f>
        <v>284063.28056666697</v>
      </c>
      <c r="K36" s="22">
        <f t="shared" si="1"/>
        <v>9.0880339848808944E-3</v>
      </c>
      <c r="L36" s="22">
        <f t="shared" si="2"/>
        <v>-1.8666669493541121E-3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43673.175999999999</v>
      </c>
      <c r="F40" s="25">
        <f>VLOOKUP(C40,RA!B8:I78,8,0)</f>
        <v>3760.7085000000002</v>
      </c>
      <c r="G40" s="16">
        <f t="shared" si="0"/>
        <v>39912.467499999999</v>
      </c>
      <c r="H40" s="27">
        <f>RA!J43</f>
        <v>0</v>
      </c>
      <c r="I40" s="20">
        <f>VLOOKUP(B40,RMS!B:D,3,FALSE)</f>
        <v>43673.176007866299</v>
      </c>
      <c r="J40" s="21">
        <f>VLOOKUP(B40,RMS!B:E,4,FALSE)</f>
        <v>39912.467574313603</v>
      </c>
      <c r="K40" s="22">
        <f t="shared" si="1"/>
        <v>-7.8662997111678123E-6</v>
      </c>
      <c r="L40" s="22">
        <f t="shared" si="2"/>
        <v>-7.4313604272902012E-5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13619803.202500001</v>
      </c>
      <c r="E7" s="65">
        <v>16112248.4629</v>
      </c>
      <c r="F7" s="66">
        <v>84.5307421485021</v>
      </c>
      <c r="G7" s="65">
        <v>13929303.2092</v>
      </c>
      <c r="H7" s="66">
        <v>-2.2219345939399502</v>
      </c>
      <c r="I7" s="65">
        <v>1455205.0455</v>
      </c>
      <c r="J7" s="66">
        <v>10.6844792385318</v>
      </c>
      <c r="K7" s="65">
        <v>1503409.7012</v>
      </c>
      <c r="L7" s="66">
        <v>10.7931436240618</v>
      </c>
      <c r="M7" s="66">
        <v>-3.2063552377986998E-2</v>
      </c>
      <c r="N7" s="65">
        <v>295896476.33600003</v>
      </c>
      <c r="O7" s="65">
        <v>5635961265.3741999</v>
      </c>
      <c r="P7" s="65">
        <v>808930</v>
      </c>
      <c r="Q7" s="65">
        <v>809740</v>
      </c>
      <c r="R7" s="66">
        <v>-0.100032109072046</v>
      </c>
      <c r="S7" s="65">
        <v>16.836813077151302</v>
      </c>
      <c r="T7" s="65">
        <v>16.644483458517598</v>
      </c>
      <c r="U7" s="67">
        <v>1.1423160532366501</v>
      </c>
      <c r="V7" s="55"/>
      <c r="W7" s="55"/>
    </row>
    <row r="8" spans="1:23" ht="14.25" thickBot="1" x14ac:dyDescent="0.2">
      <c r="A8" s="52">
        <v>41927</v>
      </c>
      <c r="B8" s="42" t="s">
        <v>6</v>
      </c>
      <c r="C8" s="43"/>
      <c r="D8" s="68">
        <v>519514.48830000003</v>
      </c>
      <c r="E8" s="68">
        <v>632422.91819999996</v>
      </c>
      <c r="F8" s="69">
        <v>82.146689082464107</v>
      </c>
      <c r="G8" s="68">
        <v>553335.7622</v>
      </c>
      <c r="H8" s="69">
        <v>-6.1122515858238602</v>
      </c>
      <c r="I8" s="68">
        <v>116578.6964</v>
      </c>
      <c r="J8" s="69">
        <v>22.439931710370399</v>
      </c>
      <c r="K8" s="68">
        <v>122913.43090000001</v>
      </c>
      <c r="L8" s="69">
        <v>22.213173139453399</v>
      </c>
      <c r="M8" s="69">
        <v>-5.1538179787316001E-2</v>
      </c>
      <c r="N8" s="68">
        <v>10724476.066400001</v>
      </c>
      <c r="O8" s="68">
        <v>214832631.5686</v>
      </c>
      <c r="P8" s="68">
        <v>22381</v>
      </c>
      <c r="Q8" s="68">
        <v>22327</v>
      </c>
      <c r="R8" s="69">
        <v>0.24185963183589501</v>
      </c>
      <c r="S8" s="68">
        <v>23.212300089361499</v>
      </c>
      <c r="T8" s="68">
        <v>23.195152147624</v>
      </c>
      <c r="U8" s="70">
        <v>7.3874375531678999E-2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64472.340900000003</v>
      </c>
      <c r="E9" s="68">
        <v>71586.611300000004</v>
      </c>
      <c r="F9" s="69">
        <v>90.062009821660595</v>
      </c>
      <c r="G9" s="68">
        <v>73807.371100000004</v>
      </c>
      <c r="H9" s="69">
        <v>-12.6478291542889</v>
      </c>
      <c r="I9" s="68">
        <v>14463.550999999999</v>
      </c>
      <c r="J9" s="69">
        <v>22.433730182736401</v>
      </c>
      <c r="K9" s="68">
        <v>13098.999100000001</v>
      </c>
      <c r="L9" s="69">
        <v>17.747548659133901</v>
      </c>
      <c r="M9" s="69">
        <v>0.104172226410795</v>
      </c>
      <c r="N9" s="68">
        <v>1845621.0911999999</v>
      </c>
      <c r="O9" s="68">
        <v>37498738.905500002</v>
      </c>
      <c r="P9" s="68">
        <v>3921</v>
      </c>
      <c r="Q9" s="68">
        <v>4053</v>
      </c>
      <c r="R9" s="69">
        <v>-3.2568467801628498</v>
      </c>
      <c r="S9" s="68">
        <v>16.442831140015301</v>
      </c>
      <c r="T9" s="68">
        <v>17.258031408832998</v>
      </c>
      <c r="U9" s="70">
        <v>-4.9577853222234296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88012.8459</v>
      </c>
      <c r="E10" s="68">
        <v>104838.28909999999</v>
      </c>
      <c r="F10" s="69">
        <v>83.951051333972998</v>
      </c>
      <c r="G10" s="68">
        <v>95870.828500000003</v>
      </c>
      <c r="H10" s="69">
        <v>-8.1964271332024694</v>
      </c>
      <c r="I10" s="68">
        <v>25123.798200000001</v>
      </c>
      <c r="J10" s="69">
        <v>28.545603704879198</v>
      </c>
      <c r="K10" s="68">
        <v>17385.0975</v>
      </c>
      <c r="L10" s="69">
        <v>18.133876354265599</v>
      </c>
      <c r="M10" s="69">
        <v>0.44513415584813398</v>
      </c>
      <c r="N10" s="68">
        <v>2584856.8944000001</v>
      </c>
      <c r="O10" s="68">
        <v>53191945.700599998</v>
      </c>
      <c r="P10" s="68">
        <v>73121</v>
      </c>
      <c r="Q10" s="68">
        <v>72475</v>
      </c>
      <c r="R10" s="69">
        <v>0.89134184201449296</v>
      </c>
      <c r="S10" s="68">
        <v>1.20366031509416</v>
      </c>
      <c r="T10" s="68">
        <v>1.3187394729216999</v>
      </c>
      <c r="U10" s="70">
        <v>-9.5607669692537591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53235.078600000001</v>
      </c>
      <c r="E11" s="68">
        <v>41991.696499999998</v>
      </c>
      <c r="F11" s="69">
        <v>126.775250911808</v>
      </c>
      <c r="G11" s="68">
        <v>46810.579599999997</v>
      </c>
      <c r="H11" s="69">
        <v>13.724459416862301</v>
      </c>
      <c r="I11" s="68">
        <v>9041.8264999999992</v>
      </c>
      <c r="J11" s="69">
        <v>16.984715224972</v>
      </c>
      <c r="K11" s="68">
        <v>6825.3678</v>
      </c>
      <c r="L11" s="69">
        <v>14.5808230923934</v>
      </c>
      <c r="M11" s="69">
        <v>0.324738353294309</v>
      </c>
      <c r="N11" s="68">
        <v>848337.70779999997</v>
      </c>
      <c r="O11" s="68">
        <v>21320761.239999998</v>
      </c>
      <c r="P11" s="68">
        <v>2080</v>
      </c>
      <c r="Q11" s="68">
        <v>2165</v>
      </c>
      <c r="R11" s="69">
        <v>-3.92609699769053</v>
      </c>
      <c r="S11" s="68">
        <v>25.593787788461501</v>
      </c>
      <c r="T11" s="68">
        <v>20.951332332563499</v>
      </c>
      <c r="U11" s="70">
        <v>18.138993314584699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225097.8812</v>
      </c>
      <c r="E12" s="68">
        <v>183105.9737</v>
      </c>
      <c r="F12" s="69">
        <v>122.933117173337</v>
      </c>
      <c r="G12" s="68">
        <v>211080.45120000001</v>
      </c>
      <c r="H12" s="69">
        <v>6.6407997141897397</v>
      </c>
      <c r="I12" s="68">
        <v>36722.876499999998</v>
      </c>
      <c r="J12" s="69">
        <v>16.314181326021298</v>
      </c>
      <c r="K12" s="68">
        <v>8913.6193000000003</v>
      </c>
      <c r="L12" s="69">
        <v>4.2228540110302699</v>
      </c>
      <c r="M12" s="69">
        <v>3.1198614461804501</v>
      </c>
      <c r="N12" s="68">
        <v>4971498.1113</v>
      </c>
      <c r="O12" s="68">
        <v>69377592.758699998</v>
      </c>
      <c r="P12" s="68">
        <v>3386</v>
      </c>
      <c r="Q12" s="68">
        <v>3689</v>
      </c>
      <c r="R12" s="69">
        <v>-8.2136080238547002</v>
      </c>
      <c r="S12" s="68">
        <v>66.478996219728302</v>
      </c>
      <c r="T12" s="68">
        <v>66.239863621577697</v>
      </c>
      <c r="U12" s="70">
        <v>0.35971150551105002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236061.28700000001</v>
      </c>
      <c r="E13" s="68">
        <v>281907.28090000001</v>
      </c>
      <c r="F13" s="69">
        <v>83.737208292870307</v>
      </c>
      <c r="G13" s="68">
        <v>273420.34250000003</v>
      </c>
      <c r="H13" s="69">
        <v>-13.6635976527606</v>
      </c>
      <c r="I13" s="68">
        <v>66730.429600000003</v>
      </c>
      <c r="J13" s="69">
        <v>28.268264757872</v>
      </c>
      <c r="K13" s="68">
        <v>60452.842199999999</v>
      </c>
      <c r="L13" s="69">
        <v>22.1098553411402</v>
      </c>
      <c r="M13" s="69">
        <v>0.103842717257717</v>
      </c>
      <c r="N13" s="68">
        <v>5345574.7238999996</v>
      </c>
      <c r="O13" s="68">
        <v>104657035.6029</v>
      </c>
      <c r="P13" s="68">
        <v>8551</v>
      </c>
      <c r="Q13" s="68">
        <v>8604</v>
      </c>
      <c r="R13" s="69">
        <v>-0.61599256159925497</v>
      </c>
      <c r="S13" s="68">
        <v>27.606278446965302</v>
      </c>
      <c r="T13" s="68">
        <v>28.387823059042301</v>
      </c>
      <c r="U13" s="70">
        <v>-2.8310393723604399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144166.75409999999</v>
      </c>
      <c r="E14" s="68">
        <v>114611.3803</v>
      </c>
      <c r="F14" s="69">
        <v>125.78746868124099</v>
      </c>
      <c r="G14" s="68">
        <v>141379.68969999999</v>
      </c>
      <c r="H14" s="69">
        <v>1.97133294457925</v>
      </c>
      <c r="I14" s="68">
        <v>26178.865699999998</v>
      </c>
      <c r="J14" s="69">
        <v>18.158739761763101</v>
      </c>
      <c r="K14" s="68">
        <v>28106.3495</v>
      </c>
      <c r="L14" s="69">
        <v>19.880047522837401</v>
      </c>
      <c r="M14" s="69">
        <v>-6.8578233541142994E-2</v>
      </c>
      <c r="N14" s="68">
        <v>2609624.7917999998</v>
      </c>
      <c r="O14" s="68">
        <v>50418781.890799999</v>
      </c>
      <c r="P14" s="68">
        <v>2352</v>
      </c>
      <c r="Q14" s="68">
        <v>2419</v>
      </c>
      <c r="R14" s="69">
        <v>-2.7697395618024001</v>
      </c>
      <c r="S14" s="68">
        <v>61.2953886479592</v>
      </c>
      <c r="T14" s="68">
        <v>61.667102604382002</v>
      </c>
      <c r="U14" s="70">
        <v>-0.60643054008137198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94363.036999999997</v>
      </c>
      <c r="E15" s="68">
        <v>60274.152999999998</v>
      </c>
      <c r="F15" s="69">
        <v>156.55638827475499</v>
      </c>
      <c r="G15" s="68">
        <v>76095.294099999999</v>
      </c>
      <c r="H15" s="69">
        <v>24.006402913685601</v>
      </c>
      <c r="I15" s="68">
        <v>16638.260300000002</v>
      </c>
      <c r="J15" s="69">
        <v>17.632179748517402</v>
      </c>
      <c r="K15" s="68">
        <v>18003.817500000001</v>
      </c>
      <c r="L15" s="69">
        <v>23.659567536910298</v>
      </c>
      <c r="M15" s="69">
        <v>-7.5848202749221993E-2</v>
      </c>
      <c r="N15" s="68">
        <v>1431023.0119</v>
      </c>
      <c r="O15" s="68">
        <v>39152583.767700002</v>
      </c>
      <c r="P15" s="68">
        <v>3203</v>
      </c>
      <c r="Q15" s="68">
        <v>3255</v>
      </c>
      <c r="R15" s="69">
        <v>-1.59754224270353</v>
      </c>
      <c r="S15" s="68">
        <v>29.460829534811101</v>
      </c>
      <c r="T15" s="68">
        <v>28.909523778801798</v>
      </c>
      <c r="U15" s="70">
        <v>1.8713178301983699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612469.46459999995</v>
      </c>
      <c r="E16" s="68">
        <v>671919.99540000001</v>
      </c>
      <c r="F16" s="69">
        <v>91.152141444368098</v>
      </c>
      <c r="G16" s="68">
        <v>559584.68610000005</v>
      </c>
      <c r="H16" s="69">
        <v>9.45071940202258</v>
      </c>
      <c r="I16" s="68">
        <v>49886.019</v>
      </c>
      <c r="J16" s="69">
        <v>8.1450622248703102</v>
      </c>
      <c r="K16" s="68">
        <v>34183.217199999999</v>
      </c>
      <c r="L16" s="69">
        <v>6.1086763181884702</v>
      </c>
      <c r="M16" s="69">
        <v>0.45937167669519402</v>
      </c>
      <c r="N16" s="68">
        <v>17133621.901099999</v>
      </c>
      <c r="O16" s="68">
        <v>298283176.29210001</v>
      </c>
      <c r="P16" s="68">
        <v>37421</v>
      </c>
      <c r="Q16" s="68">
        <v>35995</v>
      </c>
      <c r="R16" s="69">
        <v>3.9616613418530302</v>
      </c>
      <c r="S16" s="68">
        <v>16.3669988669464</v>
      </c>
      <c r="T16" s="68">
        <v>16.4930783247673</v>
      </c>
      <c r="U16" s="70">
        <v>-0.77032728385889504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388585.28519999998</v>
      </c>
      <c r="E17" s="68">
        <v>389811.5453</v>
      </c>
      <c r="F17" s="69">
        <v>99.685422323995994</v>
      </c>
      <c r="G17" s="68">
        <v>879609.18090000004</v>
      </c>
      <c r="H17" s="69">
        <v>-55.822961647307203</v>
      </c>
      <c r="I17" s="68">
        <v>31572.3387</v>
      </c>
      <c r="J17" s="69">
        <v>8.1249444851598298</v>
      </c>
      <c r="K17" s="68">
        <v>42297.845200000003</v>
      </c>
      <c r="L17" s="69">
        <v>4.80870892647137</v>
      </c>
      <c r="M17" s="69">
        <v>-0.25357099042009801</v>
      </c>
      <c r="N17" s="68">
        <v>9730188.3276000004</v>
      </c>
      <c r="O17" s="68">
        <v>288439296.11769998</v>
      </c>
      <c r="P17" s="68">
        <v>8952</v>
      </c>
      <c r="Q17" s="68">
        <v>8808</v>
      </c>
      <c r="R17" s="69">
        <v>1.6348773841961901</v>
      </c>
      <c r="S17" s="68">
        <v>43.407650268096504</v>
      </c>
      <c r="T17" s="68">
        <v>51.825076385104502</v>
      </c>
      <c r="U17" s="70">
        <v>-19.391572833405601</v>
      </c>
    </row>
    <row r="18" spans="1:21" ht="12" thickBot="1" x14ac:dyDescent="0.2">
      <c r="A18" s="53"/>
      <c r="B18" s="42" t="s">
        <v>16</v>
      </c>
      <c r="C18" s="43"/>
      <c r="D18" s="68">
        <v>1171300.1592999999</v>
      </c>
      <c r="E18" s="68">
        <v>1234285.5852000001</v>
      </c>
      <c r="F18" s="69">
        <v>94.897013571636705</v>
      </c>
      <c r="G18" s="68">
        <v>1270791.3607999999</v>
      </c>
      <c r="H18" s="69">
        <v>-7.8290744310196896</v>
      </c>
      <c r="I18" s="68">
        <v>167488.12899999999</v>
      </c>
      <c r="J18" s="69">
        <v>14.299334604384899</v>
      </c>
      <c r="K18" s="68">
        <v>198917.54670000001</v>
      </c>
      <c r="L18" s="69">
        <v>15.653045246922</v>
      </c>
      <c r="M18" s="69">
        <v>-0.158002238723569</v>
      </c>
      <c r="N18" s="68">
        <v>28618752.241300002</v>
      </c>
      <c r="O18" s="68">
        <v>658527476.27489996</v>
      </c>
      <c r="P18" s="68">
        <v>61781</v>
      </c>
      <c r="Q18" s="68">
        <v>61293</v>
      </c>
      <c r="R18" s="69">
        <v>0.79617574600687802</v>
      </c>
      <c r="S18" s="68">
        <v>18.9589058011363</v>
      </c>
      <c r="T18" s="68">
        <v>18.800377439511902</v>
      </c>
      <c r="U18" s="70">
        <v>0.83616830679605303</v>
      </c>
    </row>
    <row r="19" spans="1:21" ht="12" thickBot="1" x14ac:dyDescent="0.2">
      <c r="A19" s="53"/>
      <c r="B19" s="42" t="s">
        <v>17</v>
      </c>
      <c r="C19" s="43"/>
      <c r="D19" s="68">
        <v>732623.55649999995</v>
      </c>
      <c r="E19" s="68">
        <v>638502.35970000003</v>
      </c>
      <c r="F19" s="69">
        <v>114.740931708416</v>
      </c>
      <c r="G19" s="68">
        <v>490244.22869999998</v>
      </c>
      <c r="H19" s="69">
        <v>49.440526498950703</v>
      </c>
      <c r="I19" s="68">
        <v>42204.934200000003</v>
      </c>
      <c r="J19" s="69">
        <v>5.7607940429362898</v>
      </c>
      <c r="K19" s="68">
        <v>59911.562400000003</v>
      </c>
      <c r="L19" s="69">
        <v>12.2207583266956</v>
      </c>
      <c r="M19" s="69">
        <v>-0.29554609311941399</v>
      </c>
      <c r="N19" s="68">
        <v>11271060.5394</v>
      </c>
      <c r="O19" s="68">
        <v>212634572.32069999</v>
      </c>
      <c r="P19" s="68">
        <v>12054</v>
      </c>
      <c r="Q19" s="68">
        <v>10864</v>
      </c>
      <c r="R19" s="69">
        <v>10.9536082474227</v>
      </c>
      <c r="S19" s="68">
        <v>60.778459971793602</v>
      </c>
      <c r="T19" s="68">
        <v>43.326188843888097</v>
      </c>
      <c r="U19" s="70">
        <v>28.714566206522601</v>
      </c>
    </row>
    <row r="20" spans="1:21" ht="12" thickBot="1" x14ac:dyDescent="0.2">
      <c r="A20" s="53"/>
      <c r="B20" s="42" t="s">
        <v>18</v>
      </c>
      <c r="C20" s="43"/>
      <c r="D20" s="68">
        <v>786855.93920000002</v>
      </c>
      <c r="E20" s="68">
        <v>908078.31189999997</v>
      </c>
      <c r="F20" s="69">
        <v>86.650669759267501</v>
      </c>
      <c r="G20" s="68">
        <v>879965.86750000005</v>
      </c>
      <c r="H20" s="69">
        <v>-10.5810840782413</v>
      </c>
      <c r="I20" s="68">
        <v>56694.915999999997</v>
      </c>
      <c r="J20" s="69">
        <v>7.2052472600819399</v>
      </c>
      <c r="K20" s="68">
        <v>54374.588100000001</v>
      </c>
      <c r="L20" s="69">
        <v>6.1791701369598897</v>
      </c>
      <c r="M20" s="69">
        <v>4.267302026698E-2</v>
      </c>
      <c r="N20" s="68">
        <v>18244441.3156</v>
      </c>
      <c r="O20" s="68">
        <v>324608263.03420001</v>
      </c>
      <c r="P20" s="68">
        <v>34963</v>
      </c>
      <c r="Q20" s="68">
        <v>35856</v>
      </c>
      <c r="R20" s="69">
        <v>-2.4905176260598001</v>
      </c>
      <c r="S20" s="68">
        <v>22.505389674799101</v>
      </c>
      <c r="T20" s="68">
        <v>21.742884005466301</v>
      </c>
      <c r="U20" s="70">
        <v>3.3881024961171802</v>
      </c>
    </row>
    <row r="21" spans="1:21" ht="12" thickBot="1" x14ac:dyDescent="0.2">
      <c r="A21" s="53"/>
      <c r="B21" s="42" t="s">
        <v>19</v>
      </c>
      <c r="C21" s="43"/>
      <c r="D21" s="68">
        <v>331956.24949999998</v>
      </c>
      <c r="E21" s="68">
        <v>292215.01779999997</v>
      </c>
      <c r="F21" s="69">
        <v>113.599996331195</v>
      </c>
      <c r="G21" s="68">
        <v>324058.02380000002</v>
      </c>
      <c r="H21" s="69">
        <v>2.43728749789407</v>
      </c>
      <c r="I21" s="68">
        <v>3225.6585</v>
      </c>
      <c r="J21" s="69">
        <v>0.97171193639479903</v>
      </c>
      <c r="K21" s="68">
        <v>38857.647199999999</v>
      </c>
      <c r="L21" s="69">
        <v>11.9909535781104</v>
      </c>
      <c r="M21" s="69">
        <v>-0.91698780722884299</v>
      </c>
      <c r="N21" s="68">
        <v>6347291.3041000003</v>
      </c>
      <c r="O21" s="68">
        <v>126276327.41320001</v>
      </c>
      <c r="P21" s="68">
        <v>30074</v>
      </c>
      <c r="Q21" s="68">
        <v>30459</v>
      </c>
      <c r="R21" s="69">
        <v>-1.2639942217407101</v>
      </c>
      <c r="S21" s="68">
        <v>11.0379812961362</v>
      </c>
      <c r="T21" s="68">
        <v>10.9148769132276</v>
      </c>
      <c r="U21" s="70">
        <v>1.11527986509337</v>
      </c>
    </row>
    <row r="22" spans="1:21" ht="12" thickBot="1" x14ac:dyDescent="0.2">
      <c r="A22" s="53"/>
      <c r="B22" s="42" t="s">
        <v>20</v>
      </c>
      <c r="C22" s="43"/>
      <c r="D22" s="68">
        <v>910333.83</v>
      </c>
      <c r="E22" s="68">
        <v>893053.55330000003</v>
      </c>
      <c r="F22" s="69">
        <v>101.934965337313</v>
      </c>
      <c r="G22" s="68">
        <v>882423.32860000001</v>
      </c>
      <c r="H22" s="69">
        <v>3.1629378434816702</v>
      </c>
      <c r="I22" s="68">
        <v>71784.853700000007</v>
      </c>
      <c r="J22" s="69">
        <v>7.8855526768680004</v>
      </c>
      <c r="K22" s="68">
        <v>108909.0895</v>
      </c>
      <c r="L22" s="69">
        <v>12.342045588571301</v>
      </c>
      <c r="M22" s="69">
        <v>-0.34087362193951698</v>
      </c>
      <c r="N22" s="68">
        <v>19626822.518300001</v>
      </c>
      <c r="O22" s="68">
        <v>391164614.33289999</v>
      </c>
      <c r="P22" s="68">
        <v>55794</v>
      </c>
      <c r="Q22" s="68">
        <v>54628</v>
      </c>
      <c r="R22" s="69">
        <v>2.1344365526836202</v>
      </c>
      <c r="S22" s="68">
        <v>16.315980750618301</v>
      </c>
      <c r="T22" s="68">
        <v>16.370212508237501</v>
      </c>
      <c r="U22" s="70">
        <v>-0.33238429517718798</v>
      </c>
    </row>
    <row r="23" spans="1:21" ht="12" thickBot="1" x14ac:dyDescent="0.2">
      <c r="A23" s="53"/>
      <c r="B23" s="42" t="s">
        <v>21</v>
      </c>
      <c r="C23" s="43"/>
      <c r="D23" s="68">
        <v>2298770.9443000001</v>
      </c>
      <c r="E23" s="68">
        <v>2678491.3043</v>
      </c>
      <c r="F23" s="69">
        <v>85.8233491596406</v>
      </c>
      <c r="G23" s="68">
        <v>2203843.5603999998</v>
      </c>
      <c r="H23" s="69">
        <v>4.3073558216977199</v>
      </c>
      <c r="I23" s="68">
        <v>226399.80290000001</v>
      </c>
      <c r="J23" s="69">
        <v>9.8487325786580797</v>
      </c>
      <c r="K23" s="68">
        <v>187676.3364</v>
      </c>
      <c r="L23" s="69">
        <v>8.5158647270742094</v>
      </c>
      <c r="M23" s="69">
        <v>0.206331108347446</v>
      </c>
      <c r="N23" s="68">
        <v>47188688.184699997</v>
      </c>
      <c r="O23" s="68">
        <v>834208996.66719997</v>
      </c>
      <c r="P23" s="68">
        <v>75575</v>
      </c>
      <c r="Q23" s="68">
        <v>75640</v>
      </c>
      <c r="R23" s="69">
        <v>-8.5933368588054004E-2</v>
      </c>
      <c r="S23" s="68">
        <v>30.4170816314919</v>
      </c>
      <c r="T23" s="68">
        <v>30.991438606557399</v>
      </c>
      <c r="U23" s="70">
        <v>-1.8882711432474599</v>
      </c>
    </row>
    <row r="24" spans="1:21" ht="12" thickBot="1" x14ac:dyDescent="0.2">
      <c r="A24" s="53"/>
      <c r="B24" s="42" t="s">
        <v>22</v>
      </c>
      <c r="C24" s="43"/>
      <c r="D24" s="68">
        <v>200665.37100000001</v>
      </c>
      <c r="E24" s="68">
        <v>225665.56219999999</v>
      </c>
      <c r="F24" s="69">
        <v>88.921574494453395</v>
      </c>
      <c r="G24" s="68">
        <v>245033.21900000001</v>
      </c>
      <c r="H24" s="69">
        <v>-18.1068706443431</v>
      </c>
      <c r="I24" s="68">
        <v>38850.455399999999</v>
      </c>
      <c r="J24" s="69">
        <v>19.3608170689301</v>
      </c>
      <c r="K24" s="68">
        <v>37780.862399999998</v>
      </c>
      <c r="L24" s="69">
        <v>15.418669580470199</v>
      </c>
      <c r="M24" s="69">
        <v>2.8310444284618E-2</v>
      </c>
      <c r="N24" s="68">
        <v>4511900.2775999997</v>
      </c>
      <c r="O24" s="68">
        <v>89054292.756400004</v>
      </c>
      <c r="P24" s="68">
        <v>22752</v>
      </c>
      <c r="Q24" s="68">
        <v>22846</v>
      </c>
      <c r="R24" s="69">
        <v>-0.41145058215880098</v>
      </c>
      <c r="S24" s="68">
        <v>8.8196805116033801</v>
      </c>
      <c r="T24" s="68">
        <v>8.6213996104350894</v>
      </c>
      <c r="U24" s="70">
        <v>2.2481642153298802</v>
      </c>
    </row>
    <row r="25" spans="1:21" ht="12" thickBot="1" x14ac:dyDescent="0.2">
      <c r="A25" s="53"/>
      <c r="B25" s="42" t="s">
        <v>23</v>
      </c>
      <c r="C25" s="43"/>
      <c r="D25" s="68">
        <v>226061.3175</v>
      </c>
      <c r="E25" s="68">
        <v>260744.25080000001</v>
      </c>
      <c r="F25" s="69">
        <v>86.698485894286094</v>
      </c>
      <c r="G25" s="68">
        <v>218898.35879999999</v>
      </c>
      <c r="H25" s="69">
        <v>3.2722761099111399</v>
      </c>
      <c r="I25" s="68">
        <v>18722.737099999998</v>
      </c>
      <c r="J25" s="69">
        <v>8.2821498640518207</v>
      </c>
      <c r="K25" s="68">
        <v>20237.951700000001</v>
      </c>
      <c r="L25" s="69">
        <v>9.2453647487100294</v>
      </c>
      <c r="M25" s="69">
        <v>-7.4869958307095003E-2</v>
      </c>
      <c r="N25" s="68">
        <v>5100323.5960999997</v>
      </c>
      <c r="O25" s="68">
        <v>87606896.900999993</v>
      </c>
      <c r="P25" s="68">
        <v>16252</v>
      </c>
      <c r="Q25" s="68">
        <v>15890</v>
      </c>
      <c r="R25" s="69">
        <v>2.2781623662680999</v>
      </c>
      <c r="S25" s="68">
        <v>13.909753722618801</v>
      </c>
      <c r="T25" s="68">
        <v>13.595530931403401</v>
      </c>
      <c r="U25" s="70">
        <v>2.259010457564</v>
      </c>
    </row>
    <row r="26" spans="1:21" ht="12" thickBot="1" x14ac:dyDescent="0.2">
      <c r="A26" s="53"/>
      <c r="B26" s="42" t="s">
        <v>24</v>
      </c>
      <c r="C26" s="43"/>
      <c r="D26" s="68">
        <v>403764.46269999997</v>
      </c>
      <c r="E26" s="68">
        <v>476001.84370000003</v>
      </c>
      <c r="F26" s="69">
        <v>84.824138402806796</v>
      </c>
      <c r="G26" s="68">
        <v>383443.96879999997</v>
      </c>
      <c r="H26" s="69">
        <v>5.2994689063942104</v>
      </c>
      <c r="I26" s="68">
        <v>95736.318299999999</v>
      </c>
      <c r="J26" s="69">
        <v>23.710932274674398</v>
      </c>
      <c r="K26" s="68">
        <v>88638.434999999998</v>
      </c>
      <c r="L26" s="69">
        <v>23.116398277797099</v>
      </c>
      <c r="M26" s="69">
        <v>8.0076812051114998E-2</v>
      </c>
      <c r="N26" s="68">
        <v>8619182.8688999992</v>
      </c>
      <c r="O26" s="68">
        <v>182211384.30939999</v>
      </c>
      <c r="P26" s="68">
        <v>31934</v>
      </c>
      <c r="Q26" s="68">
        <v>32862</v>
      </c>
      <c r="R26" s="69">
        <v>-2.8239303755097098</v>
      </c>
      <c r="S26" s="68">
        <v>12.643717125947299</v>
      </c>
      <c r="T26" s="68">
        <v>12.4373658085327</v>
      </c>
      <c r="U26" s="70">
        <v>1.63204629903609</v>
      </c>
    </row>
    <row r="27" spans="1:21" ht="12" thickBot="1" x14ac:dyDescent="0.2">
      <c r="A27" s="53"/>
      <c r="B27" s="42" t="s">
        <v>25</v>
      </c>
      <c r="C27" s="43"/>
      <c r="D27" s="68">
        <v>192826.125</v>
      </c>
      <c r="E27" s="68">
        <v>217732.3609</v>
      </c>
      <c r="F27" s="69">
        <v>88.561077555467804</v>
      </c>
      <c r="G27" s="68">
        <v>211469.08739999999</v>
      </c>
      <c r="H27" s="69">
        <v>-8.8159279586506596</v>
      </c>
      <c r="I27" s="68">
        <v>59765.434000000001</v>
      </c>
      <c r="J27" s="69">
        <v>30.9944692400991</v>
      </c>
      <c r="K27" s="68">
        <v>58311.270400000001</v>
      </c>
      <c r="L27" s="69">
        <v>27.5743708534111</v>
      </c>
      <c r="M27" s="69">
        <v>2.4937950931694999E-2</v>
      </c>
      <c r="N27" s="68">
        <v>3891127.3706</v>
      </c>
      <c r="O27" s="68">
        <v>81466641.818599999</v>
      </c>
      <c r="P27" s="68">
        <v>27978</v>
      </c>
      <c r="Q27" s="68">
        <v>28226</v>
      </c>
      <c r="R27" s="69">
        <v>-0.87862254658824801</v>
      </c>
      <c r="S27" s="68">
        <v>6.8920625134033902</v>
      </c>
      <c r="T27" s="68">
        <v>6.8256688372422598</v>
      </c>
      <c r="U27" s="70">
        <v>0.96333537358388499</v>
      </c>
    </row>
    <row r="28" spans="1:21" ht="12" thickBot="1" x14ac:dyDescent="0.2">
      <c r="A28" s="53"/>
      <c r="B28" s="42" t="s">
        <v>26</v>
      </c>
      <c r="C28" s="43"/>
      <c r="D28" s="68">
        <v>907058.40300000005</v>
      </c>
      <c r="E28" s="68">
        <v>1007562.1612</v>
      </c>
      <c r="F28" s="69">
        <v>90.025056312128598</v>
      </c>
      <c r="G28" s="68">
        <v>840919.62479999999</v>
      </c>
      <c r="H28" s="69">
        <v>7.8650534782952697</v>
      </c>
      <c r="I28" s="68">
        <v>18309.590899999999</v>
      </c>
      <c r="J28" s="69">
        <v>2.0185680259885102</v>
      </c>
      <c r="K28" s="68">
        <v>38891.213000000003</v>
      </c>
      <c r="L28" s="69">
        <v>4.6248430709712203</v>
      </c>
      <c r="M28" s="69">
        <v>-0.52921008403620595</v>
      </c>
      <c r="N28" s="68">
        <v>17242206.425900001</v>
      </c>
      <c r="O28" s="68">
        <v>277657052.45599997</v>
      </c>
      <c r="P28" s="68">
        <v>46307</v>
      </c>
      <c r="Q28" s="68">
        <v>46198</v>
      </c>
      <c r="R28" s="69">
        <v>0.23594094982466501</v>
      </c>
      <c r="S28" s="68">
        <v>19.587932774742502</v>
      </c>
      <c r="T28" s="68">
        <v>19.4129205138751</v>
      </c>
      <c r="U28" s="70">
        <v>0.89346978509689301</v>
      </c>
    </row>
    <row r="29" spans="1:21" ht="12" thickBot="1" x14ac:dyDescent="0.2">
      <c r="A29" s="53"/>
      <c r="B29" s="42" t="s">
        <v>27</v>
      </c>
      <c r="C29" s="43"/>
      <c r="D29" s="68">
        <v>631277.93720000004</v>
      </c>
      <c r="E29" s="68">
        <v>502833.234</v>
      </c>
      <c r="F29" s="69">
        <v>125.54419527488901</v>
      </c>
      <c r="G29" s="68">
        <v>652486.52509999997</v>
      </c>
      <c r="H29" s="69">
        <v>-3.2504254239962398</v>
      </c>
      <c r="I29" s="68">
        <v>58627.129200000003</v>
      </c>
      <c r="J29" s="69">
        <v>9.2870549951480204</v>
      </c>
      <c r="K29" s="68">
        <v>57566.845200000003</v>
      </c>
      <c r="L29" s="69">
        <v>8.8226872104641991</v>
      </c>
      <c r="M29" s="69">
        <v>1.8418309989305999E-2</v>
      </c>
      <c r="N29" s="68">
        <v>11220979.4712</v>
      </c>
      <c r="O29" s="68">
        <v>195314019.412</v>
      </c>
      <c r="P29" s="68">
        <v>100465</v>
      </c>
      <c r="Q29" s="68">
        <v>103707</v>
      </c>
      <c r="R29" s="69">
        <v>-3.1261149199186198</v>
      </c>
      <c r="S29" s="68">
        <v>6.2835608142139101</v>
      </c>
      <c r="T29" s="68">
        <v>5.84177830329679</v>
      </c>
      <c r="U29" s="70">
        <v>7.0307668530520298</v>
      </c>
    </row>
    <row r="30" spans="1:21" ht="12" thickBot="1" x14ac:dyDescent="0.2">
      <c r="A30" s="53"/>
      <c r="B30" s="42" t="s">
        <v>28</v>
      </c>
      <c r="C30" s="43"/>
      <c r="D30" s="68">
        <v>967816.94819999998</v>
      </c>
      <c r="E30" s="68">
        <v>905842.6385</v>
      </c>
      <c r="F30" s="69">
        <v>106.84161984278199</v>
      </c>
      <c r="G30" s="68">
        <v>752197.50930000003</v>
      </c>
      <c r="H30" s="69">
        <v>28.6652689265958</v>
      </c>
      <c r="I30" s="68">
        <v>105567.6266</v>
      </c>
      <c r="J30" s="69">
        <v>10.907809250121201</v>
      </c>
      <c r="K30" s="68">
        <v>90338.631299999994</v>
      </c>
      <c r="L30" s="69">
        <v>12.0099615038701</v>
      </c>
      <c r="M30" s="69">
        <v>0.168576776965183</v>
      </c>
      <c r="N30" s="68">
        <v>19426158.750500001</v>
      </c>
      <c r="O30" s="68">
        <v>353276494.07929999</v>
      </c>
      <c r="P30" s="68">
        <v>69114</v>
      </c>
      <c r="Q30" s="68">
        <v>67571</v>
      </c>
      <c r="R30" s="69">
        <v>2.28352399698095</v>
      </c>
      <c r="S30" s="68">
        <v>14.0031968660474</v>
      </c>
      <c r="T30" s="68">
        <v>14.182713236447601</v>
      </c>
      <c r="U30" s="70">
        <v>-1.28196705450487</v>
      </c>
    </row>
    <row r="31" spans="1:21" ht="12" thickBot="1" x14ac:dyDescent="0.2">
      <c r="A31" s="53"/>
      <c r="B31" s="42" t="s">
        <v>29</v>
      </c>
      <c r="C31" s="43"/>
      <c r="D31" s="68">
        <v>657980.39639999997</v>
      </c>
      <c r="E31" s="68">
        <v>707647.78040000005</v>
      </c>
      <c r="F31" s="69">
        <v>92.981341088652101</v>
      </c>
      <c r="G31" s="68">
        <v>809638.52260000003</v>
      </c>
      <c r="H31" s="69">
        <v>-18.731584771062899</v>
      </c>
      <c r="I31" s="68">
        <v>17327.247500000001</v>
      </c>
      <c r="J31" s="69">
        <v>2.6333987448261902</v>
      </c>
      <c r="K31" s="68">
        <v>34376.994100000004</v>
      </c>
      <c r="L31" s="69">
        <v>4.2459681870873496</v>
      </c>
      <c r="M31" s="69">
        <v>-0.49596385741009302</v>
      </c>
      <c r="N31" s="68">
        <v>18772985.592799999</v>
      </c>
      <c r="O31" s="68">
        <v>300874470.38819999</v>
      </c>
      <c r="P31" s="68">
        <v>25738</v>
      </c>
      <c r="Q31" s="68">
        <v>26125</v>
      </c>
      <c r="R31" s="69">
        <v>-1.4813397129186601</v>
      </c>
      <c r="S31" s="68">
        <v>25.564550330250999</v>
      </c>
      <c r="T31" s="68">
        <v>26.534885374162702</v>
      </c>
      <c r="U31" s="70">
        <v>-3.7956272704843101</v>
      </c>
    </row>
    <row r="32" spans="1:21" ht="12" thickBot="1" x14ac:dyDescent="0.2">
      <c r="A32" s="53"/>
      <c r="B32" s="42" t="s">
        <v>30</v>
      </c>
      <c r="C32" s="43"/>
      <c r="D32" s="68">
        <v>94416.726699999999</v>
      </c>
      <c r="E32" s="68">
        <v>113941.8746</v>
      </c>
      <c r="F32" s="69">
        <v>82.8639400847632</v>
      </c>
      <c r="G32" s="68">
        <v>111615.9758</v>
      </c>
      <c r="H32" s="69">
        <v>-15.4093076521757</v>
      </c>
      <c r="I32" s="68">
        <v>26967.384399999999</v>
      </c>
      <c r="J32" s="69">
        <v>28.562083586827001</v>
      </c>
      <c r="K32" s="68">
        <v>28621.947899999999</v>
      </c>
      <c r="L32" s="69">
        <v>25.643235831478499</v>
      </c>
      <c r="M32" s="69">
        <v>-5.7807508621732E-2</v>
      </c>
      <c r="N32" s="68">
        <v>1890117.0717</v>
      </c>
      <c r="O32" s="68">
        <v>43479901.537100002</v>
      </c>
      <c r="P32" s="68">
        <v>21416</v>
      </c>
      <c r="Q32" s="68">
        <v>21817</v>
      </c>
      <c r="R32" s="69">
        <v>-1.8380162258788999</v>
      </c>
      <c r="S32" s="68">
        <v>4.40870035020545</v>
      </c>
      <c r="T32" s="68">
        <v>4.4100799697483604</v>
      </c>
      <c r="U32" s="70">
        <v>-3.1293112103738002E-2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-77.393000000000001</v>
      </c>
      <c r="H33" s="71"/>
      <c r="I33" s="71"/>
      <c r="J33" s="71"/>
      <c r="K33" s="68">
        <v>-19.2468</v>
      </c>
      <c r="L33" s="69">
        <v>24.868915793418001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122669.5834</v>
      </c>
      <c r="E35" s="68">
        <v>139510.28349999999</v>
      </c>
      <c r="F35" s="69">
        <v>87.928703406297601</v>
      </c>
      <c r="G35" s="68">
        <v>142137.1532</v>
      </c>
      <c r="H35" s="69">
        <v>-13.696327358271599</v>
      </c>
      <c r="I35" s="68">
        <v>14236.8109</v>
      </c>
      <c r="J35" s="69">
        <v>11.605819882485999</v>
      </c>
      <c r="K35" s="68">
        <v>13385.758400000001</v>
      </c>
      <c r="L35" s="69">
        <v>9.4174943697971898</v>
      </c>
      <c r="M35" s="69">
        <v>6.3578952687507004E-2</v>
      </c>
      <c r="N35" s="68">
        <v>3238994.9780000001</v>
      </c>
      <c r="O35" s="68">
        <v>49809032.842299998</v>
      </c>
      <c r="P35" s="68">
        <v>9336</v>
      </c>
      <c r="Q35" s="68">
        <v>9854</v>
      </c>
      <c r="R35" s="69">
        <v>-5.25674852851634</v>
      </c>
      <c r="S35" s="68">
        <v>13.1394155312768</v>
      </c>
      <c r="T35" s="68">
        <v>13.239105419119101</v>
      </c>
      <c r="U35" s="70">
        <v>-0.75870869297847698</v>
      </c>
    </row>
    <row r="36" spans="1:21" ht="12" thickBot="1" x14ac:dyDescent="0.2">
      <c r="A36" s="53"/>
      <c r="B36" s="42" t="s">
        <v>37</v>
      </c>
      <c r="C36" s="43"/>
      <c r="D36" s="71"/>
      <c r="E36" s="68">
        <v>716036.30559999996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368837.44699999999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327757.1323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204529.91519999999</v>
      </c>
      <c r="E39" s="68">
        <v>208158.41440000001</v>
      </c>
      <c r="F39" s="69">
        <v>98.256856822022399</v>
      </c>
      <c r="G39" s="68">
        <v>236158.97409999999</v>
      </c>
      <c r="H39" s="69">
        <v>-13.3931217395139</v>
      </c>
      <c r="I39" s="68">
        <v>11418.2266</v>
      </c>
      <c r="J39" s="69">
        <v>5.5826682316054699</v>
      </c>
      <c r="K39" s="68">
        <v>11750.0502</v>
      </c>
      <c r="L39" s="69">
        <v>4.9754832501196899</v>
      </c>
      <c r="M39" s="69">
        <v>-2.8240185731292E-2</v>
      </c>
      <c r="N39" s="68">
        <v>5145537.3742000004</v>
      </c>
      <c r="O39" s="68">
        <v>83615563.349800006</v>
      </c>
      <c r="P39" s="68">
        <v>334</v>
      </c>
      <c r="Q39" s="68">
        <v>320</v>
      </c>
      <c r="R39" s="69">
        <v>4.375</v>
      </c>
      <c r="S39" s="68">
        <v>612.36501556886196</v>
      </c>
      <c r="T39" s="68">
        <v>559.60176312500005</v>
      </c>
      <c r="U39" s="70">
        <v>8.6163074477478698</v>
      </c>
    </row>
    <row r="40" spans="1:21" ht="12" thickBot="1" x14ac:dyDescent="0.2">
      <c r="A40" s="53"/>
      <c r="B40" s="42" t="s">
        <v>34</v>
      </c>
      <c r="C40" s="43"/>
      <c r="D40" s="68">
        <v>309243.6986</v>
      </c>
      <c r="E40" s="68">
        <v>293112.36420000001</v>
      </c>
      <c r="F40" s="69">
        <v>105.503464326395</v>
      </c>
      <c r="G40" s="68">
        <v>336802.4718</v>
      </c>
      <c r="H40" s="69">
        <v>-8.1824735586753494</v>
      </c>
      <c r="I40" s="68">
        <v>25180.419900000001</v>
      </c>
      <c r="J40" s="69">
        <v>8.1425814055374897</v>
      </c>
      <c r="K40" s="68">
        <v>19953.993999999999</v>
      </c>
      <c r="L40" s="69">
        <v>5.9245390609392796</v>
      </c>
      <c r="M40" s="69">
        <v>0.26192379831326001</v>
      </c>
      <c r="N40" s="68">
        <v>7847164.9391999999</v>
      </c>
      <c r="O40" s="68">
        <v>157018765.23559999</v>
      </c>
      <c r="P40" s="68">
        <v>1667</v>
      </c>
      <c r="Q40" s="68">
        <v>1765</v>
      </c>
      <c r="R40" s="69">
        <v>-5.55240793201133</v>
      </c>
      <c r="S40" s="68">
        <v>185.509117336533</v>
      </c>
      <c r="T40" s="68">
        <v>190.93432424929199</v>
      </c>
      <c r="U40" s="70">
        <v>-2.9244961059877301</v>
      </c>
    </row>
    <row r="41" spans="1:21" ht="12" thickBot="1" x14ac:dyDescent="0.2">
      <c r="A41" s="53"/>
      <c r="B41" s="42" t="s">
        <v>40</v>
      </c>
      <c r="C41" s="43"/>
      <c r="D41" s="71"/>
      <c r="E41" s="68">
        <v>309273.02159999998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134495.81210000001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43673.175999999999</v>
      </c>
      <c r="E44" s="74"/>
      <c r="F44" s="74"/>
      <c r="G44" s="73">
        <v>26258.6558</v>
      </c>
      <c r="H44" s="75">
        <v>66.319160937400298</v>
      </c>
      <c r="I44" s="73">
        <v>3760.7085000000002</v>
      </c>
      <c r="J44" s="75">
        <v>8.6110259075273099</v>
      </c>
      <c r="K44" s="73">
        <v>2747.6379000000002</v>
      </c>
      <c r="L44" s="75">
        <v>10.463741636005601</v>
      </c>
      <c r="M44" s="75">
        <v>0.36870600744006299</v>
      </c>
      <c r="N44" s="73">
        <v>467903.96500000003</v>
      </c>
      <c r="O44" s="73">
        <v>9978814.3179000001</v>
      </c>
      <c r="P44" s="73">
        <v>28</v>
      </c>
      <c r="Q44" s="73">
        <v>29</v>
      </c>
      <c r="R44" s="75">
        <v>-3.44827586206896</v>
      </c>
      <c r="S44" s="73">
        <v>1559.75628571429</v>
      </c>
      <c r="T44" s="73">
        <v>2827.6933551724101</v>
      </c>
      <c r="U44" s="76">
        <v>-81.2907170864504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63024</v>
      </c>
      <c r="D2" s="32">
        <v>519515.10780854698</v>
      </c>
      <c r="E2" s="32">
        <v>402935.79528034199</v>
      </c>
      <c r="F2" s="32">
        <v>116579.312528205</v>
      </c>
      <c r="G2" s="32">
        <v>402935.79528034199</v>
      </c>
      <c r="H2" s="32">
        <v>0.224400235481058</v>
      </c>
    </row>
    <row r="3" spans="1:8" ht="14.25" x14ac:dyDescent="0.2">
      <c r="A3" s="32">
        <v>2</v>
      </c>
      <c r="B3" s="33">
        <v>13</v>
      </c>
      <c r="C3" s="32">
        <v>7963.4250000000002</v>
      </c>
      <c r="D3" s="32">
        <v>64472.368967748298</v>
      </c>
      <c r="E3" s="32">
        <v>50008.789031389497</v>
      </c>
      <c r="F3" s="32">
        <v>14463.579936358799</v>
      </c>
      <c r="G3" s="32">
        <v>50008.789031389497</v>
      </c>
      <c r="H3" s="32">
        <v>0.224337652981141</v>
      </c>
    </row>
    <row r="4" spans="1:8" ht="14.25" x14ac:dyDescent="0.2">
      <c r="A4" s="32">
        <v>3</v>
      </c>
      <c r="B4" s="33">
        <v>14</v>
      </c>
      <c r="C4" s="32">
        <v>104297</v>
      </c>
      <c r="D4" s="32">
        <v>88014.654743589694</v>
      </c>
      <c r="E4" s="32">
        <v>62889.047882051302</v>
      </c>
      <c r="F4" s="32">
        <v>25125.606861538501</v>
      </c>
      <c r="G4" s="32">
        <v>62889.047882051302</v>
      </c>
      <c r="H4" s="32">
        <v>0.28547072001516199</v>
      </c>
    </row>
    <row r="5" spans="1:8" ht="14.25" x14ac:dyDescent="0.2">
      <c r="A5" s="32">
        <v>4</v>
      </c>
      <c r="B5" s="33">
        <v>15</v>
      </c>
      <c r="C5" s="32">
        <v>3842</v>
      </c>
      <c r="D5" s="32">
        <v>53235.112701709397</v>
      </c>
      <c r="E5" s="32">
        <v>44193.252390598303</v>
      </c>
      <c r="F5" s="32">
        <v>9041.8603111111097</v>
      </c>
      <c r="G5" s="32">
        <v>44193.252390598303</v>
      </c>
      <c r="H5" s="32">
        <v>0.16984767857588801</v>
      </c>
    </row>
    <row r="6" spans="1:8" ht="14.25" x14ac:dyDescent="0.2">
      <c r="A6" s="32">
        <v>5</v>
      </c>
      <c r="B6" s="33">
        <v>16</v>
      </c>
      <c r="C6" s="32">
        <v>6277</v>
      </c>
      <c r="D6" s="32">
        <v>225097.99073931601</v>
      </c>
      <c r="E6" s="32">
        <v>188374.94003162399</v>
      </c>
      <c r="F6" s="32">
        <v>36723.050707692302</v>
      </c>
      <c r="G6" s="32">
        <v>188374.94003162399</v>
      </c>
      <c r="H6" s="32">
        <v>0.16314250778995601</v>
      </c>
    </row>
    <row r="7" spans="1:8" ht="14.25" x14ac:dyDescent="0.2">
      <c r="A7" s="32">
        <v>6</v>
      </c>
      <c r="B7" s="33">
        <v>17</v>
      </c>
      <c r="C7" s="32">
        <v>15586</v>
      </c>
      <c r="D7" s="32">
        <v>236061.49461538499</v>
      </c>
      <c r="E7" s="32">
        <v>169330.856773504</v>
      </c>
      <c r="F7" s="32">
        <v>66730.637841880307</v>
      </c>
      <c r="G7" s="32">
        <v>169330.856773504</v>
      </c>
      <c r="H7" s="32">
        <v>0.28268328111115598</v>
      </c>
    </row>
    <row r="8" spans="1:8" ht="14.25" x14ac:dyDescent="0.2">
      <c r="A8" s="32">
        <v>7</v>
      </c>
      <c r="B8" s="33">
        <v>18</v>
      </c>
      <c r="C8" s="32">
        <v>55745</v>
      </c>
      <c r="D8" s="32">
        <v>144166.761891453</v>
      </c>
      <c r="E8" s="32">
        <v>117987.89083675201</v>
      </c>
      <c r="F8" s="32">
        <v>26178.8710547009</v>
      </c>
      <c r="G8" s="32">
        <v>117987.89083675201</v>
      </c>
      <c r="H8" s="32">
        <v>0.1815874249462</v>
      </c>
    </row>
    <row r="9" spans="1:8" ht="14.25" x14ac:dyDescent="0.2">
      <c r="A9" s="32">
        <v>8</v>
      </c>
      <c r="B9" s="33">
        <v>19</v>
      </c>
      <c r="C9" s="32">
        <v>16985</v>
      </c>
      <c r="D9" s="32">
        <v>94363.165498290604</v>
      </c>
      <c r="E9" s="32">
        <v>77724.776537606798</v>
      </c>
      <c r="F9" s="32">
        <v>16638.388960683798</v>
      </c>
      <c r="G9" s="32">
        <v>77724.776537606798</v>
      </c>
      <c r="H9" s="32">
        <v>0.17632292084335799</v>
      </c>
    </row>
    <row r="10" spans="1:8" ht="14.25" x14ac:dyDescent="0.2">
      <c r="A10" s="32">
        <v>9</v>
      </c>
      <c r="B10" s="33">
        <v>21</v>
      </c>
      <c r="C10" s="32">
        <v>150155</v>
      </c>
      <c r="D10" s="32">
        <v>612469.15271453001</v>
      </c>
      <c r="E10" s="32">
        <v>562583.44663418795</v>
      </c>
      <c r="F10" s="32">
        <v>49885.706080341901</v>
      </c>
      <c r="G10" s="32">
        <v>562583.44663418795</v>
      </c>
      <c r="H10" s="37">
        <v>8.1450152810542395E-2</v>
      </c>
    </row>
    <row r="11" spans="1:8" ht="14.25" x14ac:dyDescent="0.2">
      <c r="A11" s="32">
        <v>10</v>
      </c>
      <c r="B11" s="33">
        <v>22</v>
      </c>
      <c r="C11" s="32">
        <v>26973</v>
      </c>
      <c r="D11" s="32">
        <v>388585.35799572599</v>
      </c>
      <c r="E11" s="32">
        <v>357012.94646923098</v>
      </c>
      <c r="F11" s="32">
        <v>31572.4115264957</v>
      </c>
      <c r="G11" s="32">
        <v>357012.94646923098</v>
      </c>
      <c r="H11" s="32">
        <v>8.12496170451254E-2</v>
      </c>
    </row>
    <row r="12" spans="1:8" ht="14.25" x14ac:dyDescent="0.2">
      <c r="A12" s="32">
        <v>11</v>
      </c>
      <c r="B12" s="33">
        <v>23</v>
      </c>
      <c r="C12" s="32">
        <v>151180.04699999999</v>
      </c>
      <c r="D12" s="32">
        <v>1171300.2802452999</v>
      </c>
      <c r="E12" s="32">
        <v>1003812.02327692</v>
      </c>
      <c r="F12" s="32">
        <v>167488.25696837599</v>
      </c>
      <c r="G12" s="32">
        <v>1003812.02327692</v>
      </c>
      <c r="H12" s="32">
        <v>0.142993440532004</v>
      </c>
    </row>
    <row r="13" spans="1:8" ht="14.25" x14ac:dyDescent="0.2">
      <c r="A13" s="32">
        <v>12</v>
      </c>
      <c r="B13" s="33">
        <v>24</v>
      </c>
      <c r="C13" s="32">
        <v>21911.304</v>
      </c>
      <c r="D13" s="32">
        <v>732623.40073418804</v>
      </c>
      <c r="E13" s="32">
        <v>690418.621936752</v>
      </c>
      <c r="F13" s="32">
        <v>42204.778797435902</v>
      </c>
      <c r="G13" s="32">
        <v>690418.621936752</v>
      </c>
      <c r="H13" s="32">
        <v>5.7607740559666797E-2</v>
      </c>
    </row>
    <row r="14" spans="1:8" ht="14.25" x14ac:dyDescent="0.2">
      <c r="A14" s="32">
        <v>13</v>
      </c>
      <c r="B14" s="33">
        <v>25</v>
      </c>
      <c r="C14" s="32">
        <v>71226</v>
      </c>
      <c r="D14" s="32">
        <v>786855.8639</v>
      </c>
      <c r="E14" s="32">
        <v>730161.02320000005</v>
      </c>
      <c r="F14" s="32">
        <v>56694.840700000001</v>
      </c>
      <c r="G14" s="32">
        <v>730161.02320000005</v>
      </c>
      <c r="H14" s="32">
        <v>7.2052383798724806E-2</v>
      </c>
    </row>
    <row r="15" spans="1:8" ht="14.25" x14ac:dyDescent="0.2">
      <c r="A15" s="32">
        <v>14</v>
      </c>
      <c r="B15" s="33">
        <v>26</v>
      </c>
      <c r="C15" s="32">
        <v>64514</v>
      </c>
      <c r="D15" s="32">
        <v>331955.802376537</v>
      </c>
      <c r="E15" s="32">
        <v>328730.59083240299</v>
      </c>
      <c r="F15" s="32">
        <v>3225.2115441343299</v>
      </c>
      <c r="G15" s="32">
        <v>328730.59083240299</v>
      </c>
      <c r="H15" s="32">
        <v>9.7157860204412898E-3</v>
      </c>
    </row>
    <row r="16" spans="1:8" ht="14.25" x14ac:dyDescent="0.2">
      <c r="A16" s="32">
        <v>15</v>
      </c>
      <c r="B16" s="33">
        <v>27</v>
      </c>
      <c r="C16" s="32">
        <v>130225.30499999999</v>
      </c>
      <c r="D16" s="32">
        <v>910334.61853333295</v>
      </c>
      <c r="E16" s="32">
        <v>838548.97589999996</v>
      </c>
      <c r="F16" s="32">
        <v>71785.642633333293</v>
      </c>
      <c r="G16" s="32">
        <v>838548.97589999996</v>
      </c>
      <c r="H16" s="32">
        <v>7.8856325104926003E-2</v>
      </c>
    </row>
    <row r="17" spans="1:8" ht="14.25" x14ac:dyDescent="0.2">
      <c r="A17" s="32">
        <v>16</v>
      </c>
      <c r="B17" s="33">
        <v>29</v>
      </c>
      <c r="C17" s="32">
        <v>182808</v>
      </c>
      <c r="D17" s="32">
        <v>2298772.7219230798</v>
      </c>
      <c r="E17" s="32">
        <v>2072371.1694717901</v>
      </c>
      <c r="F17" s="32">
        <v>226401.55245128201</v>
      </c>
      <c r="G17" s="32">
        <v>2072371.1694717901</v>
      </c>
      <c r="H17" s="32">
        <v>9.8488010707679693E-2</v>
      </c>
    </row>
    <row r="18" spans="1:8" ht="14.25" x14ac:dyDescent="0.2">
      <c r="A18" s="32">
        <v>17</v>
      </c>
      <c r="B18" s="33">
        <v>31</v>
      </c>
      <c r="C18" s="32">
        <v>25187.856</v>
      </c>
      <c r="D18" s="32">
        <v>200665.34721530101</v>
      </c>
      <c r="E18" s="32">
        <v>161814.90791549601</v>
      </c>
      <c r="F18" s="32">
        <v>38850.439299805497</v>
      </c>
      <c r="G18" s="32">
        <v>161814.90791549601</v>
      </c>
      <c r="H18" s="32">
        <v>0.19360811340346401</v>
      </c>
    </row>
    <row r="19" spans="1:8" ht="14.25" x14ac:dyDescent="0.2">
      <c r="A19" s="32">
        <v>18</v>
      </c>
      <c r="B19" s="33">
        <v>32</v>
      </c>
      <c r="C19" s="32">
        <v>13503.977999999999</v>
      </c>
      <c r="D19" s="32">
        <v>226061.320249157</v>
      </c>
      <c r="E19" s="32">
        <v>207338.57389396601</v>
      </c>
      <c r="F19" s="32">
        <v>18722.7463551908</v>
      </c>
      <c r="G19" s="32">
        <v>207338.57389396601</v>
      </c>
      <c r="H19" s="32">
        <v>8.2821538574380196E-2</v>
      </c>
    </row>
    <row r="20" spans="1:8" ht="14.25" x14ac:dyDescent="0.2">
      <c r="A20" s="32">
        <v>19</v>
      </c>
      <c r="B20" s="33">
        <v>33</v>
      </c>
      <c r="C20" s="32">
        <v>27496.623</v>
      </c>
      <c r="D20" s="32">
        <v>403764.44216333103</v>
      </c>
      <c r="E20" s="32">
        <v>308028.11474301497</v>
      </c>
      <c r="F20" s="32">
        <v>95736.327420316506</v>
      </c>
      <c r="G20" s="32">
        <v>308028.11474301497</v>
      </c>
      <c r="H20" s="32">
        <v>0.23710935739504599</v>
      </c>
    </row>
    <row r="21" spans="1:8" ht="14.25" x14ac:dyDescent="0.2">
      <c r="A21" s="32">
        <v>20</v>
      </c>
      <c r="B21" s="33">
        <v>34</v>
      </c>
      <c r="C21" s="32">
        <v>38065.114999999998</v>
      </c>
      <c r="D21" s="32">
        <v>192826.04776368701</v>
      </c>
      <c r="E21" s="32">
        <v>133060.70435571199</v>
      </c>
      <c r="F21" s="32">
        <v>59765.343407974702</v>
      </c>
      <c r="G21" s="32">
        <v>133060.70435571199</v>
      </c>
      <c r="H21" s="32">
        <v>0.30994434673690302</v>
      </c>
    </row>
    <row r="22" spans="1:8" ht="14.25" x14ac:dyDescent="0.2">
      <c r="A22" s="32">
        <v>21</v>
      </c>
      <c r="B22" s="33">
        <v>35</v>
      </c>
      <c r="C22" s="32">
        <v>38439.201999999997</v>
      </c>
      <c r="D22" s="32">
        <v>907058.39990973496</v>
      </c>
      <c r="E22" s="32">
        <v>888748.78721504402</v>
      </c>
      <c r="F22" s="32">
        <v>18309.612694690299</v>
      </c>
      <c r="G22" s="32">
        <v>888748.78721504402</v>
      </c>
      <c r="H22" s="32">
        <v>2.0185704356535699E-2</v>
      </c>
    </row>
    <row r="23" spans="1:8" ht="14.25" x14ac:dyDescent="0.2">
      <c r="A23" s="32">
        <v>22</v>
      </c>
      <c r="B23" s="33">
        <v>36</v>
      </c>
      <c r="C23" s="32">
        <v>180674.26</v>
      </c>
      <c r="D23" s="32">
        <v>631277.93555575202</v>
      </c>
      <c r="E23" s="32">
        <v>572650.77076499304</v>
      </c>
      <c r="F23" s="32">
        <v>58627.164790759598</v>
      </c>
      <c r="G23" s="32">
        <v>572650.77076499304</v>
      </c>
      <c r="H23" s="32">
        <v>9.2870606572280398E-2</v>
      </c>
    </row>
    <row r="24" spans="1:8" ht="14.25" x14ac:dyDescent="0.2">
      <c r="A24" s="32">
        <v>23</v>
      </c>
      <c r="B24" s="33">
        <v>37</v>
      </c>
      <c r="C24" s="32">
        <v>117410.08199999999</v>
      </c>
      <c r="D24" s="32">
        <v>967817.09650088497</v>
      </c>
      <c r="E24" s="32">
        <v>862249.29595802596</v>
      </c>
      <c r="F24" s="32">
        <v>105567.800542859</v>
      </c>
      <c r="G24" s="32">
        <v>862249.29595802596</v>
      </c>
      <c r="H24" s="32">
        <v>0.10907825551391501</v>
      </c>
    </row>
    <row r="25" spans="1:8" ht="14.25" x14ac:dyDescent="0.2">
      <c r="A25" s="32">
        <v>24</v>
      </c>
      <c r="B25" s="33">
        <v>38</v>
      </c>
      <c r="C25" s="32">
        <v>135087.85399999999</v>
      </c>
      <c r="D25" s="32">
        <v>657980.32149999996</v>
      </c>
      <c r="E25" s="32">
        <v>640654.3469</v>
      </c>
      <c r="F25" s="32">
        <v>17325.974600000001</v>
      </c>
      <c r="G25" s="32">
        <v>640654.3469</v>
      </c>
      <c r="H25" s="32">
        <v>2.6332055889607599E-2</v>
      </c>
    </row>
    <row r="26" spans="1:8" ht="14.25" x14ac:dyDescent="0.2">
      <c r="A26" s="32">
        <v>25</v>
      </c>
      <c r="B26" s="33">
        <v>39</v>
      </c>
      <c r="C26" s="32">
        <v>70831.331000000006</v>
      </c>
      <c r="D26" s="32">
        <v>94416.6591410408</v>
      </c>
      <c r="E26" s="32">
        <v>67449.333943577803</v>
      </c>
      <c r="F26" s="32">
        <v>26967.325197463</v>
      </c>
      <c r="G26" s="32">
        <v>67449.333943577803</v>
      </c>
      <c r="H26" s="32">
        <v>0.28562041320672898</v>
      </c>
    </row>
    <row r="27" spans="1:8" ht="14.25" x14ac:dyDescent="0.2">
      <c r="A27" s="32">
        <v>26</v>
      </c>
      <c r="B27" s="33">
        <v>42</v>
      </c>
      <c r="C27" s="32">
        <v>7211.65</v>
      </c>
      <c r="D27" s="32">
        <v>122669.5828</v>
      </c>
      <c r="E27" s="32">
        <v>108432.7745</v>
      </c>
      <c r="F27" s="32">
        <v>14236.808300000001</v>
      </c>
      <c r="G27" s="32">
        <v>108432.7745</v>
      </c>
      <c r="H27" s="32">
        <v>0.116058178197375</v>
      </c>
    </row>
    <row r="28" spans="1:8" ht="14.25" x14ac:dyDescent="0.2">
      <c r="A28" s="32">
        <v>27</v>
      </c>
      <c r="B28" s="33">
        <v>75</v>
      </c>
      <c r="C28" s="32">
        <v>347</v>
      </c>
      <c r="D28" s="32">
        <v>204529.914529915</v>
      </c>
      <c r="E28" s="32">
        <v>193111.688034188</v>
      </c>
      <c r="F28" s="32">
        <v>11418.2264957265</v>
      </c>
      <c r="G28" s="32">
        <v>193111.688034188</v>
      </c>
      <c r="H28" s="32">
        <v>5.5826681989134999E-2</v>
      </c>
    </row>
    <row r="29" spans="1:8" ht="14.25" x14ac:dyDescent="0.2">
      <c r="A29" s="32">
        <v>28</v>
      </c>
      <c r="B29" s="33">
        <v>76</v>
      </c>
      <c r="C29" s="32">
        <v>1798</v>
      </c>
      <c r="D29" s="32">
        <v>309243.68951196602</v>
      </c>
      <c r="E29" s="32">
        <v>284063.28056666697</v>
      </c>
      <c r="F29" s="32">
        <v>25180.408945299099</v>
      </c>
      <c r="G29" s="32">
        <v>284063.28056666697</v>
      </c>
      <c r="H29" s="32">
        <v>8.1425781024142205E-2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43673.176007866299</v>
      </c>
      <c r="E30" s="32">
        <v>39912.467574313603</v>
      </c>
      <c r="F30" s="32">
        <v>3760.7084335526802</v>
      </c>
      <c r="G30" s="32">
        <v>39912.467574313603</v>
      </c>
      <c r="H30" s="32">
        <v>8.6110257538295695E-2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2014-10-16T00:35:08Z</dcterms:modified>
</cp:coreProperties>
</file>