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<sst xmlns="http://schemas.openxmlformats.org/spreadsheetml/2006/main" count="116" uniqueCount="73">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</sst>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2" sqref="K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13093715.399700001</v>
      </c>
      <c r="F3" s="25">
        <f>RA!I7</f>
        <v>1432780.7135999999</v>
      </c>
      <c r="G3" s="16">
        <f>E3-F3</f>
        <v>11660934.686100001</v>
      </c>
      <c r="H3" s="27">
        <f>RA!J7</f>
        <v>10.942506919257101</v>
      </c>
      <c r="I3" s="20">
        <f>SUM(I4:I40)</f>
        <v>13093719.829850972</v>
      </c>
      <c r="J3" s="21">
        <f>SUM(J4:J40)</f>
        <v>11660934.503866889</v>
      </c>
      <c r="K3" s="22">
        <f>E3-I3</f>
        <v>-4.4301509708166122</v>
      </c>
      <c r="L3" s="22">
        <f>G3-J3</f>
        <v>0.18223311193287373</v>
      </c>
    </row>
    <row r="4" spans="1:13" x14ac:dyDescent="0.15">
      <c r="A4" s="41">
        <f>RA!A8</f>
        <v>41939</v>
      </c>
      <c r="B4" s="12">
        <v>12</v>
      </c>
      <c r="C4" s="38" t="s">
        <v>6</v>
      </c>
      <c r="D4" s="38"/>
      <c r="E4" s="15">
        <f>VLOOKUP(C4,RA!B8:D39,3,0)</f>
        <v>479368.29019999999</v>
      </c>
      <c r="F4" s="25">
        <f>VLOOKUP(C4,RA!B8:I43,8,0)</f>
        <v>107479.03109999999</v>
      </c>
      <c r="G4" s="16">
        <f t="shared" ref="G4:G40" si="0">E4-F4</f>
        <v>371889.25910000002</v>
      </c>
      <c r="H4" s="27">
        <f>RA!J8</f>
        <v>22.420972203889001</v>
      </c>
      <c r="I4" s="20">
        <f>VLOOKUP(B4,RMS!B:D,3,FALSE)</f>
        <v>479368.863919658</v>
      </c>
      <c r="J4" s="21">
        <f>VLOOKUP(B4,RMS!B:E,4,FALSE)</f>
        <v>371889.26238205098</v>
      </c>
      <c r="K4" s="22">
        <f t="shared" ref="K4:K40" si="1">E4-I4</f>
        <v>-0.57371965801576152</v>
      </c>
      <c r="L4" s="22">
        <f t="shared" ref="L4:L40" si="2">G4-J4</f>
        <v>-3.2820509513840079E-3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62643.3076</v>
      </c>
      <c r="F5" s="25">
        <f>VLOOKUP(C5,RA!B9:I44,8,0)</f>
        <v>14043.506299999999</v>
      </c>
      <c r="G5" s="16">
        <f t="shared" si="0"/>
        <v>48599.801299999999</v>
      </c>
      <c r="H5" s="27">
        <f>RA!J9</f>
        <v>22.4182068891905</v>
      </c>
      <c r="I5" s="20">
        <f>VLOOKUP(B5,RMS!B:D,3,FALSE)</f>
        <v>62643.335852144301</v>
      </c>
      <c r="J5" s="21">
        <f>VLOOKUP(B5,RMS!B:E,4,FALSE)</f>
        <v>48599.793071416701</v>
      </c>
      <c r="K5" s="22">
        <f t="shared" si="1"/>
        <v>-2.8252144300495274E-2</v>
      </c>
      <c r="L5" s="22">
        <f t="shared" si="2"/>
        <v>8.2285832977504469E-3</v>
      </c>
      <c r="M5" s="35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80357.67</v>
      </c>
      <c r="F6" s="25">
        <f>VLOOKUP(C6,RA!B10:I45,8,0)</f>
        <v>21539.218700000001</v>
      </c>
      <c r="G6" s="16">
        <f t="shared" si="0"/>
        <v>58818.451300000001</v>
      </c>
      <c r="H6" s="27">
        <f>RA!J10</f>
        <v>26.8041852134339</v>
      </c>
      <c r="I6" s="20">
        <f>VLOOKUP(B6,RMS!B:D,3,FALSE)</f>
        <v>80359.468094871801</v>
      </c>
      <c r="J6" s="21">
        <f>VLOOKUP(B6,RMS!B:E,4,FALSE)</f>
        <v>58818.450982051298</v>
      </c>
      <c r="K6" s="22">
        <f t="shared" si="1"/>
        <v>-1.7980948718031868</v>
      </c>
      <c r="L6" s="22">
        <f t="shared" si="2"/>
        <v>3.1794870301382616E-4</v>
      </c>
      <c r="M6" s="35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35134.527900000001</v>
      </c>
      <c r="F7" s="25">
        <f>VLOOKUP(C7,RA!B11:I46,8,0)</f>
        <v>7857.6421</v>
      </c>
      <c r="G7" s="16">
        <f t="shared" si="0"/>
        <v>27276.8858</v>
      </c>
      <c r="H7" s="27">
        <f>RA!J11</f>
        <v>22.3644448058743</v>
      </c>
      <c r="I7" s="20">
        <f>VLOOKUP(B7,RMS!B:D,3,FALSE)</f>
        <v>35134.559056410297</v>
      </c>
      <c r="J7" s="21">
        <f>VLOOKUP(B7,RMS!B:E,4,FALSE)</f>
        <v>27276.886194017101</v>
      </c>
      <c r="K7" s="22">
        <f t="shared" si="1"/>
        <v>-3.1156410295807291E-2</v>
      </c>
      <c r="L7" s="22">
        <f t="shared" si="2"/>
        <v>-3.9401710091624409E-4</v>
      </c>
      <c r="M7" s="35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245090.47810000001</v>
      </c>
      <c r="F8" s="25">
        <f>VLOOKUP(C8,RA!B12:I47,8,0)</f>
        <v>34656.547200000001</v>
      </c>
      <c r="G8" s="16">
        <f t="shared" si="0"/>
        <v>210433.93090000001</v>
      </c>
      <c r="H8" s="27">
        <f>RA!J12</f>
        <v>14.1403074769227</v>
      </c>
      <c r="I8" s="20">
        <f>VLOOKUP(B8,RMS!B:D,3,FALSE)</f>
        <v>245090.77073675199</v>
      </c>
      <c r="J8" s="21">
        <f>VLOOKUP(B8,RMS!B:E,4,FALSE)</f>
        <v>210433.77203589701</v>
      </c>
      <c r="K8" s="22">
        <f t="shared" si="1"/>
        <v>-0.29263675198308192</v>
      </c>
      <c r="L8" s="22">
        <f t="shared" si="2"/>
        <v>0.15886410299572162</v>
      </c>
      <c r="M8" s="35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195666.51089999999</v>
      </c>
      <c r="F9" s="25">
        <f>VLOOKUP(C9,RA!B13:I48,8,0)</f>
        <v>56360.580699999999</v>
      </c>
      <c r="G9" s="16">
        <f t="shared" si="0"/>
        <v>139305.9302</v>
      </c>
      <c r="H9" s="27">
        <f>RA!J13</f>
        <v>28.804408296933602</v>
      </c>
      <c r="I9" s="20">
        <f>VLOOKUP(B9,RMS!B:D,3,FALSE)</f>
        <v>195666.67592478599</v>
      </c>
      <c r="J9" s="21">
        <f>VLOOKUP(B9,RMS!B:E,4,FALSE)</f>
        <v>139305.931205128</v>
      </c>
      <c r="K9" s="22">
        <f t="shared" si="1"/>
        <v>-0.16502478599431925</v>
      </c>
      <c r="L9" s="22">
        <f t="shared" si="2"/>
        <v>-1.0051279969047755E-3</v>
      </c>
      <c r="M9" s="35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106895.8351</v>
      </c>
      <c r="F10" s="25">
        <f>VLOOKUP(C10,RA!B14:I49,8,0)</f>
        <v>20183.541000000001</v>
      </c>
      <c r="G10" s="16">
        <f t="shared" si="0"/>
        <v>86712.294099999999</v>
      </c>
      <c r="H10" s="27">
        <f>RA!J14</f>
        <v>18.8815036442893</v>
      </c>
      <c r="I10" s="20">
        <f>VLOOKUP(B10,RMS!B:D,3,FALSE)</f>
        <v>106895.841560684</v>
      </c>
      <c r="J10" s="21">
        <f>VLOOKUP(B10,RMS!B:E,4,FALSE)</f>
        <v>86712.293900854696</v>
      </c>
      <c r="K10" s="22">
        <f t="shared" si="1"/>
        <v>-6.4606840023770928E-3</v>
      </c>
      <c r="L10" s="22">
        <f t="shared" si="2"/>
        <v>1.9914530275855213E-4</v>
      </c>
      <c r="M10" s="35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67566.358600000007</v>
      </c>
      <c r="F11" s="25">
        <f>VLOOKUP(C11,RA!B15:I50,8,0)</f>
        <v>11497.238499999999</v>
      </c>
      <c r="G11" s="16">
        <f t="shared" si="0"/>
        <v>56069.120100000007</v>
      </c>
      <c r="H11" s="27">
        <f>RA!J15</f>
        <v>17.016217446414199</v>
      </c>
      <c r="I11" s="20">
        <f>VLOOKUP(B11,RMS!B:D,3,FALSE)</f>
        <v>67566.439723931602</v>
      </c>
      <c r="J11" s="21">
        <f>VLOOKUP(B11,RMS!B:E,4,FALSE)</f>
        <v>56069.1203034188</v>
      </c>
      <c r="K11" s="22">
        <f t="shared" si="1"/>
        <v>-8.1123931595357135E-2</v>
      </c>
      <c r="L11" s="22">
        <f t="shared" si="2"/>
        <v>-2.0341879280749708E-4</v>
      </c>
      <c r="M11" s="35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635710.17279999994</v>
      </c>
      <c r="F12" s="25">
        <f>VLOOKUP(C12,RA!B16:I51,8,0)</f>
        <v>51356.202799999999</v>
      </c>
      <c r="G12" s="16">
        <f t="shared" si="0"/>
        <v>584353.97</v>
      </c>
      <c r="H12" s="27">
        <f>RA!J16</f>
        <v>8.0785560774968292</v>
      </c>
      <c r="I12" s="20">
        <f>VLOOKUP(B12,RMS!B:D,3,FALSE)</f>
        <v>635709.81607521395</v>
      </c>
      <c r="J12" s="21">
        <f>VLOOKUP(B12,RMS!B:E,4,FALSE)</f>
        <v>584353.97012991505</v>
      </c>
      <c r="K12" s="22">
        <f t="shared" si="1"/>
        <v>0.35672478599008173</v>
      </c>
      <c r="L12" s="22">
        <f t="shared" si="2"/>
        <v>-1.2991507537662983E-4</v>
      </c>
      <c r="M12" s="35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530537.42660000001</v>
      </c>
      <c r="F13" s="25">
        <f>VLOOKUP(C13,RA!B17:I52,8,0)</f>
        <v>44421.724900000001</v>
      </c>
      <c r="G13" s="16">
        <f t="shared" si="0"/>
        <v>486115.70169999998</v>
      </c>
      <c r="H13" s="27">
        <f>RA!J17</f>
        <v>8.3729672352581996</v>
      </c>
      <c r="I13" s="20">
        <f>VLOOKUP(B13,RMS!B:D,3,FALSE)</f>
        <v>530537.46728205099</v>
      </c>
      <c r="J13" s="21">
        <f>VLOOKUP(B13,RMS!B:E,4,FALSE)</f>
        <v>486115.70215384598</v>
      </c>
      <c r="K13" s="22">
        <f t="shared" si="1"/>
        <v>-4.0682050981558859E-2</v>
      </c>
      <c r="L13" s="22">
        <f t="shared" si="2"/>
        <v>-4.5384600525721908E-4</v>
      </c>
      <c r="M13" s="35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1057344.2242000001</v>
      </c>
      <c r="F14" s="25">
        <f>VLOOKUP(C14,RA!B18:I53,8,0)</f>
        <v>168699.7211</v>
      </c>
      <c r="G14" s="16">
        <f t="shared" si="0"/>
        <v>888644.50310000009</v>
      </c>
      <c r="H14" s="27">
        <f>RA!J18</f>
        <v>15.955042571650701</v>
      </c>
      <c r="I14" s="20">
        <f>VLOOKUP(B14,RMS!B:D,3,FALSE)</f>
        <v>1057344.3250666701</v>
      </c>
      <c r="J14" s="21">
        <f>VLOOKUP(B14,RMS!B:E,4,FALSE)</f>
        <v>888644.49612393195</v>
      </c>
      <c r="K14" s="22">
        <f t="shared" si="1"/>
        <v>-0.10086667002178729</v>
      </c>
      <c r="L14" s="22">
        <f t="shared" si="2"/>
        <v>6.9760681362822652E-3</v>
      </c>
      <c r="M14" s="35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463703.18550000002</v>
      </c>
      <c r="F15" s="25">
        <f>VLOOKUP(C15,RA!B19:I54,8,0)</f>
        <v>39820.505100000002</v>
      </c>
      <c r="G15" s="16">
        <f t="shared" si="0"/>
        <v>423882.68040000001</v>
      </c>
      <c r="H15" s="27">
        <f>RA!J19</f>
        <v>8.5874987158137603</v>
      </c>
      <c r="I15" s="20">
        <f>VLOOKUP(B15,RMS!B:D,3,FALSE)</f>
        <v>463703.23683247901</v>
      </c>
      <c r="J15" s="21">
        <f>VLOOKUP(B15,RMS!B:E,4,FALSE)</f>
        <v>423882.68078717898</v>
      </c>
      <c r="K15" s="22">
        <f t="shared" si="1"/>
        <v>-5.1332478993572295E-2</v>
      </c>
      <c r="L15" s="22">
        <f t="shared" si="2"/>
        <v>-3.8717896677553654E-4</v>
      </c>
      <c r="M15" s="35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834113.027</v>
      </c>
      <c r="F16" s="25">
        <f>VLOOKUP(C16,RA!B20:I55,8,0)</f>
        <v>66758.066000000006</v>
      </c>
      <c r="G16" s="16">
        <f t="shared" si="0"/>
        <v>767354.96100000001</v>
      </c>
      <c r="H16" s="27">
        <f>RA!J20</f>
        <v>8.0034796051686694</v>
      </c>
      <c r="I16" s="20">
        <f>VLOOKUP(B16,RMS!B:D,3,FALSE)</f>
        <v>834112.99010000005</v>
      </c>
      <c r="J16" s="21">
        <f>VLOOKUP(B16,RMS!B:E,4,FALSE)</f>
        <v>767354.96100000001</v>
      </c>
      <c r="K16" s="22">
        <f t="shared" si="1"/>
        <v>3.6899999948218465E-2</v>
      </c>
      <c r="L16" s="22">
        <f t="shared" si="2"/>
        <v>0</v>
      </c>
      <c r="M16" s="35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286695.31599999999</v>
      </c>
      <c r="F17" s="25">
        <f>VLOOKUP(C17,RA!B21:I56,8,0)</f>
        <v>25603.490099999999</v>
      </c>
      <c r="G17" s="16">
        <f t="shared" si="0"/>
        <v>261091.8259</v>
      </c>
      <c r="H17" s="27">
        <f>RA!J21</f>
        <v>8.9305575191190094</v>
      </c>
      <c r="I17" s="20">
        <f>VLOOKUP(B17,RMS!B:D,3,FALSE)</f>
        <v>286694.86740310898</v>
      </c>
      <c r="J17" s="21">
        <f>VLOOKUP(B17,RMS!B:E,4,FALSE)</f>
        <v>261091.82577733201</v>
      </c>
      <c r="K17" s="22">
        <f t="shared" si="1"/>
        <v>0.44859689101576805</v>
      </c>
      <c r="L17" s="22">
        <f t="shared" si="2"/>
        <v>1.2266798876225948E-4</v>
      </c>
      <c r="M17" s="35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917874.09439999994</v>
      </c>
      <c r="F18" s="25">
        <f>VLOOKUP(C18,RA!B22:I57,8,0)</f>
        <v>84443.837799999994</v>
      </c>
      <c r="G18" s="16">
        <f t="shared" si="0"/>
        <v>833430.25659999996</v>
      </c>
      <c r="H18" s="27">
        <f>RA!J22</f>
        <v>9.1999369320036894</v>
      </c>
      <c r="I18" s="20">
        <f>VLOOKUP(B18,RMS!B:D,3,FALSE)</f>
        <v>917874.69620000001</v>
      </c>
      <c r="J18" s="21">
        <f>VLOOKUP(B18,RMS!B:E,4,FALSE)</f>
        <v>833430.2561</v>
      </c>
      <c r="K18" s="22">
        <f t="shared" si="1"/>
        <v>-0.60180000006221235</v>
      </c>
      <c r="L18" s="22">
        <f t="shared" si="2"/>
        <v>4.9999996554106474E-4</v>
      </c>
      <c r="M18" s="35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2220511.2324000001</v>
      </c>
      <c r="F19" s="25">
        <f>VLOOKUP(C19,RA!B23:I58,8,0)</f>
        <v>218880.47399999999</v>
      </c>
      <c r="G19" s="16">
        <f t="shared" si="0"/>
        <v>2001630.7584000002</v>
      </c>
      <c r="H19" s="27">
        <f>RA!J23</f>
        <v>9.8572108443435802</v>
      </c>
      <c r="I19" s="20">
        <f>VLOOKUP(B19,RMS!B:D,3,FALSE)</f>
        <v>2220512.9458102598</v>
      </c>
      <c r="J19" s="21">
        <f>VLOOKUP(B19,RMS!B:E,4,FALSE)</f>
        <v>2001630.7902529901</v>
      </c>
      <c r="K19" s="22">
        <f t="shared" si="1"/>
        <v>-1.7134102596901357</v>
      </c>
      <c r="L19" s="22">
        <f t="shared" si="2"/>
        <v>-3.1852989923208952E-2</v>
      </c>
      <c r="M19" s="35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196264.5258</v>
      </c>
      <c r="F20" s="25">
        <f>VLOOKUP(C20,RA!B24:I59,8,0)</f>
        <v>30165.006099999999</v>
      </c>
      <c r="G20" s="16">
        <f t="shared" si="0"/>
        <v>166099.5197</v>
      </c>
      <c r="H20" s="27">
        <f>RA!J24</f>
        <v>15.369566138885</v>
      </c>
      <c r="I20" s="20">
        <f>VLOOKUP(B20,RMS!B:D,3,FALSE)</f>
        <v>196264.532807193</v>
      </c>
      <c r="J20" s="21">
        <f>VLOOKUP(B20,RMS!B:E,4,FALSE)</f>
        <v>166099.514211061</v>
      </c>
      <c r="K20" s="22">
        <f t="shared" si="1"/>
        <v>-7.0071929949335754E-3</v>
      </c>
      <c r="L20" s="22">
        <f t="shared" si="2"/>
        <v>5.4889390012249351E-3</v>
      </c>
      <c r="M20" s="35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203332.09719999999</v>
      </c>
      <c r="F21" s="25">
        <f>VLOOKUP(C21,RA!B25:I60,8,0)</f>
        <v>5398.1940000000004</v>
      </c>
      <c r="G21" s="16">
        <f t="shared" si="0"/>
        <v>197933.9032</v>
      </c>
      <c r="H21" s="27">
        <f>RA!J25</f>
        <v>2.6548656480389701</v>
      </c>
      <c r="I21" s="20">
        <f>VLOOKUP(B21,RMS!B:D,3,FALSE)</f>
        <v>203332.10051137599</v>
      </c>
      <c r="J21" s="21">
        <f>VLOOKUP(B21,RMS!B:E,4,FALSE)</f>
        <v>197933.90245837101</v>
      </c>
      <c r="K21" s="22">
        <f t="shared" si="1"/>
        <v>-3.3113760000560433E-3</v>
      </c>
      <c r="L21" s="22">
        <f t="shared" si="2"/>
        <v>7.4162898818030953E-4</v>
      </c>
      <c r="M21" s="35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455410.05209999997</v>
      </c>
      <c r="F22" s="25">
        <f>VLOOKUP(C22,RA!B26:I61,8,0)</f>
        <v>92818.820399999997</v>
      </c>
      <c r="G22" s="16">
        <f t="shared" si="0"/>
        <v>362591.2317</v>
      </c>
      <c r="H22" s="27">
        <f>RA!J26</f>
        <v>20.381372780857902</v>
      </c>
      <c r="I22" s="20">
        <f>VLOOKUP(B22,RMS!B:D,3,FALSE)</f>
        <v>455410.03703381697</v>
      </c>
      <c r="J22" s="21">
        <f>VLOOKUP(B22,RMS!B:E,4,FALSE)</f>
        <v>362591.213596366</v>
      </c>
      <c r="K22" s="22">
        <f t="shared" si="1"/>
        <v>1.5066182997543365E-2</v>
      </c>
      <c r="L22" s="22">
        <f t="shared" si="2"/>
        <v>1.8103634007275105E-2</v>
      </c>
      <c r="M22" s="35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186983.50279999999</v>
      </c>
      <c r="F23" s="25">
        <f>VLOOKUP(C23,RA!B27:I62,8,0)</f>
        <v>35191.210899999998</v>
      </c>
      <c r="G23" s="16">
        <f t="shared" si="0"/>
        <v>151792.29189999998</v>
      </c>
      <c r="H23" s="27">
        <f>RA!J27</f>
        <v>18.8204897079295</v>
      </c>
      <c r="I23" s="20">
        <f>VLOOKUP(B23,RMS!B:D,3,FALSE)</f>
        <v>186983.44039452399</v>
      </c>
      <c r="J23" s="21">
        <f>VLOOKUP(B23,RMS!B:E,4,FALSE)</f>
        <v>151792.28699411801</v>
      </c>
      <c r="K23" s="22">
        <f t="shared" si="1"/>
        <v>6.2405475997366011E-2</v>
      </c>
      <c r="L23" s="22">
        <f t="shared" si="2"/>
        <v>4.905881971353665E-3</v>
      </c>
      <c r="M23" s="35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846420.3933</v>
      </c>
      <c r="F24" s="25">
        <f>VLOOKUP(C24,RA!B28:I63,8,0)</f>
        <v>35614.895600000003</v>
      </c>
      <c r="G24" s="16">
        <f t="shared" si="0"/>
        <v>810805.49769999995</v>
      </c>
      <c r="H24" s="27">
        <f>RA!J28</f>
        <v>4.2077076452690001</v>
      </c>
      <c r="I24" s="20">
        <f>VLOOKUP(B24,RMS!B:D,3,FALSE)</f>
        <v>846420.38946814195</v>
      </c>
      <c r="J24" s="21">
        <f>VLOOKUP(B24,RMS!B:E,4,FALSE)</f>
        <v>810805.52137610596</v>
      </c>
      <c r="K24" s="22">
        <f t="shared" si="1"/>
        <v>3.8318580482155085E-3</v>
      </c>
      <c r="L24" s="22">
        <f t="shared" si="2"/>
        <v>-2.3676106007769704E-2</v>
      </c>
      <c r="M24" s="35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577407.14709999994</v>
      </c>
      <c r="F25" s="25">
        <f>VLOOKUP(C25,RA!B29:I64,8,0)</f>
        <v>73977.234100000001</v>
      </c>
      <c r="G25" s="16">
        <f t="shared" si="0"/>
        <v>503429.91299999994</v>
      </c>
      <c r="H25" s="27">
        <f>RA!J29</f>
        <v>12.811970629658299</v>
      </c>
      <c r="I25" s="20">
        <f>VLOOKUP(B25,RMS!B:D,3,FALSE)</f>
        <v>577407.14774070797</v>
      </c>
      <c r="J25" s="21">
        <f>VLOOKUP(B25,RMS!B:E,4,FALSE)</f>
        <v>503429.919066325</v>
      </c>
      <c r="K25" s="22">
        <f t="shared" si="1"/>
        <v>-6.4070802181959152E-4</v>
      </c>
      <c r="L25" s="22">
        <f t="shared" si="2"/>
        <v>-6.0663250624202192E-3</v>
      </c>
      <c r="M25" s="35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929447.60230000003</v>
      </c>
      <c r="F26" s="25">
        <f>VLOOKUP(C26,RA!B30:I65,8,0)</f>
        <v>103461.34819999999</v>
      </c>
      <c r="G26" s="16">
        <f t="shared" si="0"/>
        <v>825986.25410000002</v>
      </c>
      <c r="H26" s="27">
        <f>RA!J30</f>
        <v>11.131487987485899</v>
      </c>
      <c r="I26" s="20">
        <f>VLOOKUP(B26,RMS!B:D,3,FALSE)</f>
        <v>929447.56727522099</v>
      </c>
      <c r="J26" s="21">
        <f>VLOOKUP(B26,RMS!B:E,4,FALSE)</f>
        <v>825986.23324004002</v>
      </c>
      <c r="K26" s="22">
        <f t="shared" si="1"/>
        <v>3.5024779033847153E-2</v>
      </c>
      <c r="L26" s="22">
        <f t="shared" si="2"/>
        <v>2.0859960000962019E-2</v>
      </c>
      <c r="M26" s="35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736854.38580000005</v>
      </c>
      <c r="F27" s="25">
        <f>VLOOKUP(C27,RA!B31:I66,8,0)</f>
        <v>14509.617899999999</v>
      </c>
      <c r="G27" s="16">
        <f t="shared" si="0"/>
        <v>722344.76790000009</v>
      </c>
      <c r="H27" s="27">
        <f>RA!J31</f>
        <v>1.9691296108995799</v>
      </c>
      <c r="I27" s="20">
        <f>VLOOKUP(B27,RMS!B:D,3,FALSE)</f>
        <v>736854.34809999994</v>
      </c>
      <c r="J27" s="21">
        <f>VLOOKUP(B27,RMS!B:E,4,FALSE)</f>
        <v>722344.76060000004</v>
      </c>
      <c r="K27" s="22">
        <f t="shared" si="1"/>
        <v>3.7700000102631748E-2</v>
      </c>
      <c r="L27" s="22">
        <f t="shared" si="2"/>
        <v>7.30000005569309E-3</v>
      </c>
      <c r="M27" s="35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97747.470400000006</v>
      </c>
      <c r="F28" s="25">
        <f>VLOOKUP(C28,RA!B32:I67,8,0)</f>
        <v>25712.1878</v>
      </c>
      <c r="G28" s="16">
        <f t="shared" si="0"/>
        <v>72035.282600000006</v>
      </c>
      <c r="H28" s="27">
        <f>RA!J32</f>
        <v>26.3047091600234</v>
      </c>
      <c r="I28" s="20">
        <f>VLOOKUP(B28,RMS!B:D,3,FALSE)</f>
        <v>97747.408373232</v>
      </c>
      <c r="J28" s="21">
        <f>VLOOKUP(B28,RMS!B:E,4,FALSE)</f>
        <v>72035.271749083899</v>
      </c>
      <c r="K28" s="22">
        <f t="shared" si="1"/>
        <v>6.2026768006035127E-2</v>
      </c>
      <c r="L28" s="22">
        <f t="shared" si="2"/>
        <v>1.08509161073016E-2</v>
      </c>
      <c r="M28" s="35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138173.7745</v>
      </c>
      <c r="F31" s="25">
        <f>VLOOKUP(C31,RA!B35:I70,8,0)</f>
        <v>8951.0545000000002</v>
      </c>
      <c r="G31" s="16">
        <f t="shared" si="0"/>
        <v>129222.72</v>
      </c>
      <c r="H31" s="27">
        <f>RA!J35</f>
        <v>6.4781139057614698</v>
      </c>
      <c r="I31" s="20">
        <f>VLOOKUP(B31,RMS!B:D,3,FALSE)</f>
        <v>138173.77429999999</v>
      </c>
      <c r="J31" s="21">
        <f>VLOOKUP(B31,RMS!B:E,4,FALSE)</f>
        <v>129222.7145</v>
      </c>
      <c r="K31" s="22">
        <f t="shared" si="1"/>
        <v>2.0000000949949026E-4</v>
      </c>
      <c r="L31" s="22">
        <f t="shared" si="2"/>
        <v>5.4999999993015081E-3</v>
      </c>
      <c r="M31" s="35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177607.6931</v>
      </c>
      <c r="F35" s="25">
        <f>VLOOKUP(C35,RA!B8:I74,8,0)</f>
        <v>9939.1756000000005</v>
      </c>
      <c r="G35" s="16">
        <f t="shared" si="0"/>
        <v>167668.51750000002</v>
      </c>
      <c r="H35" s="27">
        <f>RA!J39</f>
        <v>5.5961402496252601</v>
      </c>
      <c r="I35" s="20">
        <f>VLOOKUP(B35,RMS!B:D,3,FALSE)</f>
        <v>177607.69230769199</v>
      </c>
      <c r="J35" s="21">
        <f>VLOOKUP(B35,RMS!B:E,4,FALSE)</f>
        <v>167668.51709401701</v>
      </c>
      <c r="K35" s="22">
        <f t="shared" si="1"/>
        <v>7.9230801202356815E-4</v>
      </c>
      <c r="L35" s="22">
        <f t="shared" si="2"/>
        <v>4.059830098412931E-4</v>
      </c>
      <c r="M35" s="35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317440.6201</v>
      </c>
      <c r="F36" s="25">
        <f>VLOOKUP(C36,RA!B8:I75,8,0)</f>
        <v>22465.698400000001</v>
      </c>
      <c r="G36" s="16">
        <f t="shared" si="0"/>
        <v>294974.92170000001</v>
      </c>
      <c r="H36" s="27">
        <f>RA!J40</f>
        <v>7.0771341087107498</v>
      </c>
      <c r="I36" s="20">
        <f>VLOOKUP(B36,RMS!B:D,3,FALSE)</f>
        <v>317440.61417521402</v>
      </c>
      <c r="J36" s="21">
        <f>VLOOKUP(B36,RMS!B:E,4,FALSE)</f>
        <v>294974.92159914499</v>
      </c>
      <c r="K36" s="22">
        <f t="shared" si="1"/>
        <v>5.9247859753668308E-3</v>
      </c>
      <c r="L36" s="22">
        <f t="shared" si="2"/>
        <v>1.0085501708090305E-4</v>
      </c>
      <c r="M36" s="35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11414.4779</v>
      </c>
      <c r="F40" s="25">
        <f>VLOOKUP(C40,RA!B8:I78,8,0)</f>
        <v>974.94269999999995</v>
      </c>
      <c r="G40" s="16">
        <f t="shared" si="0"/>
        <v>10439.5352</v>
      </c>
      <c r="H40" s="27">
        <f>RA!J43</f>
        <v>0</v>
      </c>
      <c r="I40" s="20">
        <f>VLOOKUP(B40,RMS!B:D,3,FALSE)</f>
        <v>11414.4777248317</v>
      </c>
      <c r="J40" s="21">
        <f>VLOOKUP(B40,RMS!B:E,4,FALSE)</f>
        <v>10439.534982225199</v>
      </c>
      <c r="K40" s="22">
        <f t="shared" si="1"/>
        <v>1.7516829939268064E-4</v>
      </c>
      <c r="L40" s="22">
        <f t="shared" si="2"/>
        <v>2.1777480105811264E-4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13093715.399700001</v>
      </c>
      <c r="E7" s="65">
        <v>18580965.283100002</v>
      </c>
      <c r="F7" s="66">
        <v>70.468434767536905</v>
      </c>
      <c r="G7" s="65">
        <v>19691698.887600001</v>
      </c>
      <c r="H7" s="66">
        <v>-33.506420779442202</v>
      </c>
      <c r="I7" s="65">
        <v>1432780.7135999999</v>
      </c>
      <c r="J7" s="66">
        <v>10.942506919257101</v>
      </c>
      <c r="K7" s="65">
        <v>2055166.9657000001</v>
      </c>
      <c r="L7" s="66">
        <v>10.436717407832001</v>
      </c>
      <c r="M7" s="66">
        <v>-0.30283975097274501</v>
      </c>
      <c r="N7" s="65">
        <v>500151865.26569998</v>
      </c>
      <c r="O7" s="65">
        <v>5840216654.3038998</v>
      </c>
      <c r="P7" s="65">
        <v>796412</v>
      </c>
      <c r="Q7" s="65">
        <v>1147775</v>
      </c>
      <c r="R7" s="66">
        <v>-30.6125329441746</v>
      </c>
      <c r="S7" s="65">
        <v>16.4408816036172</v>
      </c>
      <c r="T7" s="65">
        <v>18.431123160723999</v>
      </c>
      <c r="U7" s="67">
        <v>-12.1054430357852</v>
      </c>
      <c r="V7" s="55"/>
      <c r="W7" s="55"/>
    </row>
    <row r="8" spans="1:23" ht="14.25" thickBot="1" x14ac:dyDescent="0.2">
      <c r="A8" s="52">
        <v>41939</v>
      </c>
      <c r="B8" s="42" t="s">
        <v>6</v>
      </c>
      <c r="C8" s="43"/>
      <c r="D8" s="68">
        <v>479368.29019999999</v>
      </c>
      <c r="E8" s="68">
        <v>662471.95539999998</v>
      </c>
      <c r="F8" s="69">
        <v>72.360540894226702</v>
      </c>
      <c r="G8" s="68">
        <v>700139.3898</v>
      </c>
      <c r="H8" s="69">
        <v>-31.532449511670102</v>
      </c>
      <c r="I8" s="68">
        <v>107479.03109999999</v>
      </c>
      <c r="J8" s="69">
        <v>22.420972203889001</v>
      </c>
      <c r="K8" s="68">
        <v>152309.00049999999</v>
      </c>
      <c r="L8" s="69">
        <v>21.754096786856699</v>
      </c>
      <c r="M8" s="69">
        <v>-0.29433565483872998</v>
      </c>
      <c r="N8" s="68">
        <v>18239629.574900001</v>
      </c>
      <c r="O8" s="68">
        <v>222347785.07710001</v>
      </c>
      <c r="P8" s="68">
        <v>20206</v>
      </c>
      <c r="Q8" s="68">
        <v>31665</v>
      </c>
      <c r="R8" s="69">
        <v>-36.188220432654397</v>
      </c>
      <c r="S8" s="68">
        <v>23.724056725724999</v>
      </c>
      <c r="T8" s="68">
        <v>23.5904025990842</v>
      </c>
      <c r="U8" s="70">
        <v>0.56336961332562996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62643.3076</v>
      </c>
      <c r="E9" s="68">
        <v>98480.015400000004</v>
      </c>
      <c r="F9" s="69">
        <v>63.6101724248918</v>
      </c>
      <c r="G9" s="68">
        <v>114737.41130000001</v>
      </c>
      <c r="H9" s="69">
        <v>-45.402892665750798</v>
      </c>
      <c r="I9" s="68">
        <v>14043.506299999999</v>
      </c>
      <c r="J9" s="69">
        <v>22.4182068891905</v>
      </c>
      <c r="K9" s="68">
        <v>25821.992900000001</v>
      </c>
      <c r="L9" s="69">
        <v>22.505295010085302</v>
      </c>
      <c r="M9" s="69">
        <v>-0.45614165589829397</v>
      </c>
      <c r="N9" s="68">
        <v>3065304.6261999998</v>
      </c>
      <c r="O9" s="68">
        <v>38718422.440499999</v>
      </c>
      <c r="P9" s="68">
        <v>3580</v>
      </c>
      <c r="Q9" s="68">
        <v>7186</v>
      </c>
      <c r="R9" s="69">
        <v>-50.180907319788503</v>
      </c>
      <c r="S9" s="68">
        <v>17.498130614525099</v>
      </c>
      <c r="T9" s="68">
        <v>17.2281242833287</v>
      </c>
      <c r="U9" s="70">
        <v>1.5430581537224899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80357.67</v>
      </c>
      <c r="E10" s="68">
        <v>128512.5932</v>
      </c>
      <c r="F10" s="69">
        <v>62.529023809317998</v>
      </c>
      <c r="G10" s="68">
        <v>202239.60149999999</v>
      </c>
      <c r="H10" s="69">
        <v>-60.266105449184302</v>
      </c>
      <c r="I10" s="68">
        <v>21539.218700000001</v>
      </c>
      <c r="J10" s="69">
        <v>26.8041852134339</v>
      </c>
      <c r="K10" s="68">
        <v>18260.642899999999</v>
      </c>
      <c r="L10" s="69">
        <v>9.0292122633558503</v>
      </c>
      <c r="M10" s="69">
        <v>0.17954328431667699</v>
      </c>
      <c r="N10" s="68">
        <v>4040786.8018999998</v>
      </c>
      <c r="O10" s="68">
        <v>54647875.608099997</v>
      </c>
      <c r="P10" s="68">
        <v>71489</v>
      </c>
      <c r="Q10" s="68">
        <v>108117</v>
      </c>
      <c r="R10" s="69">
        <v>-33.878113525162597</v>
      </c>
      <c r="S10" s="68">
        <v>1.1240564282616901</v>
      </c>
      <c r="T10" s="68">
        <v>1.5059197711738199</v>
      </c>
      <c r="U10" s="70">
        <v>-33.971901526568999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35134.527900000001</v>
      </c>
      <c r="E11" s="68">
        <v>44221.883900000001</v>
      </c>
      <c r="F11" s="69">
        <v>79.450545298907997</v>
      </c>
      <c r="G11" s="68">
        <v>53550.801700000004</v>
      </c>
      <c r="H11" s="69">
        <v>-34.390285888100898</v>
      </c>
      <c r="I11" s="68">
        <v>7857.6421</v>
      </c>
      <c r="J11" s="69">
        <v>22.3644448058743</v>
      </c>
      <c r="K11" s="68">
        <v>13434.093500000001</v>
      </c>
      <c r="L11" s="69">
        <v>25.086633763692099</v>
      </c>
      <c r="M11" s="69">
        <v>-0.41509696206893298</v>
      </c>
      <c r="N11" s="68">
        <v>1466129.2616000001</v>
      </c>
      <c r="O11" s="68">
        <v>21938552.7938</v>
      </c>
      <c r="P11" s="68">
        <v>1904</v>
      </c>
      <c r="Q11" s="68">
        <v>2625</v>
      </c>
      <c r="R11" s="69">
        <v>-27.466666666666701</v>
      </c>
      <c r="S11" s="68">
        <v>18.4530083508403</v>
      </c>
      <c r="T11" s="68">
        <v>19.3917867428571</v>
      </c>
      <c r="U11" s="70">
        <v>-5.0874002448173004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245090.47810000001</v>
      </c>
      <c r="E12" s="68">
        <v>245402.8548</v>
      </c>
      <c r="F12" s="69">
        <v>99.872708612027097</v>
      </c>
      <c r="G12" s="68">
        <v>249333.98079999999</v>
      </c>
      <c r="H12" s="69">
        <v>-1.70193516599081</v>
      </c>
      <c r="I12" s="68">
        <v>34656.547200000001</v>
      </c>
      <c r="J12" s="69">
        <v>14.1403074769227</v>
      </c>
      <c r="K12" s="68">
        <v>5519.7130999999999</v>
      </c>
      <c r="L12" s="69">
        <v>2.2137829277380199</v>
      </c>
      <c r="M12" s="69">
        <v>5.2786863324472399</v>
      </c>
      <c r="N12" s="68">
        <v>8220651.8398000002</v>
      </c>
      <c r="O12" s="68">
        <v>72626746.487200007</v>
      </c>
      <c r="P12" s="68">
        <v>5206</v>
      </c>
      <c r="Q12" s="68">
        <v>7066</v>
      </c>
      <c r="R12" s="69">
        <v>-26.323238041324601</v>
      </c>
      <c r="S12" s="68">
        <v>47.078462946600098</v>
      </c>
      <c r="T12" s="68">
        <v>65.331112454005094</v>
      </c>
      <c r="U12" s="70">
        <v>-38.7706997318679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195666.51089999999</v>
      </c>
      <c r="E13" s="68">
        <v>277155.47210000001</v>
      </c>
      <c r="F13" s="69">
        <v>70.598104889447001</v>
      </c>
      <c r="G13" s="68">
        <v>394169.80300000001</v>
      </c>
      <c r="H13" s="69">
        <v>-50.359842532128198</v>
      </c>
      <c r="I13" s="68">
        <v>56360.580699999999</v>
      </c>
      <c r="J13" s="69">
        <v>28.804408296933602</v>
      </c>
      <c r="K13" s="68">
        <v>84435.206600000005</v>
      </c>
      <c r="L13" s="69">
        <v>21.421023619102598</v>
      </c>
      <c r="M13" s="69">
        <v>-0.33249904904004801</v>
      </c>
      <c r="N13" s="68">
        <v>8244904.3764000004</v>
      </c>
      <c r="O13" s="68">
        <v>107556365.2554</v>
      </c>
      <c r="P13" s="68">
        <v>7340</v>
      </c>
      <c r="Q13" s="68">
        <v>10467</v>
      </c>
      <c r="R13" s="69">
        <v>-29.874844750167199</v>
      </c>
      <c r="S13" s="68">
        <v>26.657562792915499</v>
      </c>
      <c r="T13" s="68">
        <v>26.457959549058899</v>
      </c>
      <c r="U13" s="70">
        <v>0.74876779024088402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106895.8351</v>
      </c>
      <c r="E14" s="68">
        <v>136559.61660000001</v>
      </c>
      <c r="F14" s="69">
        <v>78.277779157150903</v>
      </c>
      <c r="G14" s="68">
        <v>204774.22589999999</v>
      </c>
      <c r="H14" s="69">
        <v>-47.798198415750903</v>
      </c>
      <c r="I14" s="68">
        <v>20183.541000000001</v>
      </c>
      <c r="J14" s="69">
        <v>18.8815036442893</v>
      </c>
      <c r="K14" s="68">
        <v>38755.332199999997</v>
      </c>
      <c r="L14" s="69">
        <v>18.925883875115201</v>
      </c>
      <c r="M14" s="69">
        <v>-0.479206089736473</v>
      </c>
      <c r="N14" s="68">
        <v>4230692.5047000004</v>
      </c>
      <c r="O14" s="68">
        <v>52039849.603699997</v>
      </c>
      <c r="P14" s="68">
        <v>1951</v>
      </c>
      <c r="Q14" s="68">
        <v>2578</v>
      </c>
      <c r="R14" s="69">
        <v>-24.3211792086889</v>
      </c>
      <c r="S14" s="68">
        <v>54.790279395181997</v>
      </c>
      <c r="T14" s="68">
        <v>58.009278704422002</v>
      </c>
      <c r="U14" s="70">
        <v>-5.8751284804055004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67566.358600000007</v>
      </c>
      <c r="E15" s="68">
        <v>86098.900099999999</v>
      </c>
      <c r="F15" s="69">
        <v>78.475286584990897</v>
      </c>
      <c r="G15" s="68">
        <v>119471.33590000001</v>
      </c>
      <c r="H15" s="69">
        <v>-43.445548598741297</v>
      </c>
      <c r="I15" s="68">
        <v>11497.238499999999</v>
      </c>
      <c r="J15" s="69">
        <v>17.016217446414199</v>
      </c>
      <c r="K15" s="68">
        <v>29581.661899999999</v>
      </c>
      <c r="L15" s="69">
        <v>24.760468004442899</v>
      </c>
      <c r="M15" s="69">
        <v>-0.61133899309423201</v>
      </c>
      <c r="N15" s="68">
        <v>2556433.8580999998</v>
      </c>
      <c r="O15" s="68">
        <v>40277994.613899998</v>
      </c>
      <c r="P15" s="68">
        <v>2340</v>
      </c>
      <c r="Q15" s="68">
        <v>3202</v>
      </c>
      <c r="R15" s="69">
        <v>-26.9206745783885</v>
      </c>
      <c r="S15" s="68">
        <v>28.874512222222201</v>
      </c>
      <c r="T15" s="68">
        <v>29.2353273891318</v>
      </c>
      <c r="U15" s="70">
        <v>-1.24959744473839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635710.17279999994</v>
      </c>
      <c r="E16" s="68">
        <v>763640.005</v>
      </c>
      <c r="F16" s="69">
        <v>83.247363762719601</v>
      </c>
      <c r="G16" s="68">
        <v>914433.42649999994</v>
      </c>
      <c r="H16" s="69">
        <v>-30.480431447789002</v>
      </c>
      <c r="I16" s="68">
        <v>51356.202799999999</v>
      </c>
      <c r="J16" s="69">
        <v>8.0785560774968292</v>
      </c>
      <c r="K16" s="68">
        <v>82939.251399999994</v>
      </c>
      <c r="L16" s="69">
        <v>9.0700152680824999</v>
      </c>
      <c r="M16" s="69">
        <v>-0.38079736755376598</v>
      </c>
      <c r="N16" s="68">
        <v>27124669.013900001</v>
      </c>
      <c r="O16" s="68">
        <v>308274223.40490001</v>
      </c>
      <c r="P16" s="68">
        <v>34145</v>
      </c>
      <c r="Q16" s="68">
        <v>61465</v>
      </c>
      <c r="R16" s="69">
        <v>-44.4480598714716</v>
      </c>
      <c r="S16" s="68">
        <v>18.617957908917901</v>
      </c>
      <c r="T16" s="68">
        <v>19.077602651915701</v>
      </c>
      <c r="U16" s="70">
        <v>-2.4688246973515202</v>
      </c>
      <c r="V16" s="55"/>
      <c r="W16" s="55"/>
    </row>
    <row r="17" spans="1:21" ht="12" thickBot="1" x14ac:dyDescent="0.2">
      <c r="A17" s="53"/>
      <c r="B17" s="42" t="s">
        <v>15</v>
      </c>
      <c r="C17" s="43"/>
      <c r="D17" s="68">
        <v>530537.42660000001</v>
      </c>
      <c r="E17" s="68">
        <v>610643.71310000005</v>
      </c>
      <c r="F17" s="69">
        <v>86.881665235963595</v>
      </c>
      <c r="G17" s="68">
        <v>395401.05959999998</v>
      </c>
      <c r="H17" s="69">
        <v>34.177037142163499</v>
      </c>
      <c r="I17" s="68">
        <v>44421.724900000001</v>
      </c>
      <c r="J17" s="69">
        <v>8.3729672352581996</v>
      </c>
      <c r="K17" s="68">
        <v>55369.494100000004</v>
      </c>
      <c r="L17" s="69">
        <v>14.0033752453809</v>
      </c>
      <c r="M17" s="69">
        <v>-0.197722037702346</v>
      </c>
      <c r="N17" s="68">
        <v>17890835.803399999</v>
      </c>
      <c r="O17" s="68">
        <v>296599943.59350002</v>
      </c>
      <c r="P17" s="68">
        <v>8804</v>
      </c>
      <c r="Q17" s="68">
        <v>11613</v>
      </c>
      <c r="R17" s="69">
        <v>-24.1884095410316</v>
      </c>
      <c r="S17" s="68">
        <v>60.2609525897319</v>
      </c>
      <c r="T17" s="68">
        <v>35.689312580728497</v>
      </c>
      <c r="U17" s="70">
        <v>40.775392610023701</v>
      </c>
    </row>
    <row r="18" spans="1:21" ht="12" thickBot="1" x14ac:dyDescent="0.2">
      <c r="A18" s="53"/>
      <c r="B18" s="42" t="s">
        <v>16</v>
      </c>
      <c r="C18" s="43"/>
      <c r="D18" s="68">
        <v>1057344.2242000001</v>
      </c>
      <c r="E18" s="68">
        <v>1432651.2464000001</v>
      </c>
      <c r="F18" s="69">
        <v>73.803322815438804</v>
      </c>
      <c r="G18" s="68">
        <v>2017168.6499000001</v>
      </c>
      <c r="H18" s="69">
        <v>-47.582755450199102</v>
      </c>
      <c r="I18" s="68">
        <v>168699.7211</v>
      </c>
      <c r="J18" s="69">
        <v>15.955042571650701</v>
      </c>
      <c r="K18" s="68">
        <v>336686.44900000002</v>
      </c>
      <c r="L18" s="69">
        <v>16.691041129193199</v>
      </c>
      <c r="M18" s="69">
        <v>-0.49894116142464701</v>
      </c>
      <c r="N18" s="68">
        <v>48651066.908200003</v>
      </c>
      <c r="O18" s="68">
        <v>678559790.9418</v>
      </c>
      <c r="P18" s="68">
        <v>57747</v>
      </c>
      <c r="Q18" s="68">
        <v>106568</v>
      </c>
      <c r="R18" s="69">
        <v>-45.812063658884497</v>
      </c>
      <c r="S18" s="68">
        <v>18.309942061059498</v>
      </c>
      <c r="T18" s="68">
        <v>27.073805944561201</v>
      </c>
      <c r="U18" s="70">
        <v>-47.863962945793602</v>
      </c>
    </row>
    <row r="19" spans="1:21" ht="12" thickBot="1" x14ac:dyDescent="0.2">
      <c r="A19" s="53"/>
      <c r="B19" s="42" t="s">
        <v>17</v>
      </c>
      <c r="C19" s="43"/>
      <c r="D19" s="68">
        <v>463703.18550000002</v>
      </c>
      <c r="E19" s="68">
        <v>643720.05039999995</v>
      </c>
      <c r="F19" s="69">
        <v>72.034914123283897</v>
      </c>
      <c r="G19" s="68">
        <v>971367.50930000003</v>
      </c>
      <c r="H19" s="69">
        <v>-52.262847886052903</v>
      </c>
      <c r="I19" s="68">
        <v>39820.505100000002</v>
      </c>
      <c r="J19" s="69">
        <v>8.5874987158137603</v>
      </c>
      <c r="K19" s="68">
        <v>10091.8259</v>
      </c>
      <c r="L19" s="69">
        <v>1.0389297360040901</v>
      </c>
      <c r="M19" s="69">
        <v>2.9458176839931398</v>
      </c>
      <c r="N19" s="68">
        <v>18668139.990400001</v>
      </c>
      <c r="O19" s="68">
        <v>220031651.77169999</v>
      </c>
      <c r="P19" s="68">
        <v>10216</v>
      </c>
      <c r="Q19" s="68">
        <v>17669</v>
      </c>
      <c r="R19" s="69">
        <v>-42.181221348123799</v>
      </c>
      <c r="S19" s="68">
        <v>45.389896779561496</v>
      </c>
      <c r="T19" s="68">
        <v>50.2585815213085</v>
      </c>
      <c r="U19" s="70">
        <v>-10.7263622241577</v>
      </c>
    </row>
    <row r="20" spans="1:21" ht="12" thickBot="1" x14ac:dyDescent="0.2">
      <c r="A20" s="53"/>
      <c r="B20" s="42" t="s">
        <v>18</v>
      </c>
      <c r="C20" s="43"/>
      <c r="D20" s="68">
        <v>834113.027</v>
      </c>
      <c r="E20" s="68">
        <v>889121.60880000005</v>
      </c>
      <c r="F20" s="69">
        <v>93.813154324947504</v>
      </c>
      <c r="G20" s="68">
        <v>1719157.1895999999</v>
      </c>
      <c r="H20" s="69">
        <v>-51.481282104629699</v>
      </c>
      <c r="I20" s="68">
        <v>66758.066000000006</v>
      </c>
      <c r="J20" s="69">
        <v>8.0034796051686694</v>
      </c>
      <c r="K20" s="68">
        <v>67853.230100000001</v>
      </c>
      <c r="L20" s="69">
        <v>3.9468892379636098</v>
      </c>
      <c r="M20" s="69">
        <v>-1.6140191091653999E-2</v>
      </c>
      <c r="N20" s="68">
        <v>29841784.129700001</v>
      </c>
      <c r="O20" s="68">
        <v>336205605.84829998</v>
      </c>
      <c r="P20" s="68">
        <v>34691</v>
      </c>
      <c r="Q20" s="68">
        <v>46383</v>
      </c>
      <c r="R20" s="69">
        <v>-25.207511372701202</v>
      </c>
      <c r="S20" s="68">
        <v>24.044075610388902</v>
      </c>
      <c r="T20" s="68">
        <v>24.9934102860962</v>
      </c>
      <c r="U20" s="70">
        <v>-3.94831014130214</v>
      </c>
    </row>
    <row r="21" spans="1:21" ht="12" thickBot="1" x14ac:dyDescent="0.2">
      <c r="A21" s="53"/>
      <c r="B21" s="42" t="s">
        <v>19</v>
      </c>
      <c r="C21" s="43"/>
      <c r="D21" s="68">
        <v>286695.31599999999</v>
      </c>
      <c r="E21" s="68">
        <v>341667.58740000002</v>
      </c>
      <c r="F21" s="69">
        <v>83.9105980703863</v>
      </c>
      <c r="G21" s="68">
        <v>436777.95370000001</v>
      </c>
      <c r="H21" s="69">
        <v>-34.361312522445701</v>
      </c>
      <c r="I21" s="68">
        <v>25603.490099999999</v>
      </c>
      <c r="J21" s="69">
        <v>8.9305575191190094</v>
      </c>
      <c r="K21" s="68">
        <v>46788.198199999999</v>
      </c>
      <c r="L21" s="69">
        <v>10.712124502542199</v>
      </c>
      <c r="M21" s="69">
        <v>-0.45277888260292098</v>
      </c>
      <c r="N21" s="68">
        <v>10752640.7587</v>
      </c>
      <c r="O21" s="68">
        <v>130681676.8678</v>
      </c>
      <c r="P21" s="68">
        <v>25762</v>
      </c>
      <c r="Q21" s="68">
        <v>36346</v>
      </c>
      <c r="R21" s="69">
        <v>-29.120123259781</v>
      </c>
      <c r="S21" s="68">
        <v>11.1286125300831</v>
      </c>
      <c r="T21" s="68">
        <v>11.255748552798099</v>
      </c>
      <c r="U21" s="70">
        <v>-1.1424247395743601</v>
      </c>
    </row>
    <row r="22" spans="1:21" ht="12" thickBot="1" x14ac:dyDescent="0.2">
      <c r="A22" s="53"/>
      <c r="B22" s="42" t="s">
        <v>20</v>
      </c>
      <c r="C22" s="43"/>
      <c r="D22" s="68">
        <v>917874.09439999994</v>
      </c>
      <c r="E22" s="68">
        <v>983099.47160000005</v>
      </c>
      <c r="F22" s="69">
        <v>93.365332900256206</v>
      </c>
      <c r="G22" s="68">
        <v>1318374.4680999999</v>
      </c>
      <c r="H22" s="69">
        <v>-30.378347229159299</v>
      </c>
      <c r="I22" s="68">
        <v>84443.837799999994</v>
      </c>
      <c r="J22" s="69">
        <v>9.1999369320036894</v>
      </c>
      <c r="K22" s="68">
        <v>112646.90180000001</v>
      </c>
      <c r="L22" s="69">
        <v>8.5443782874787608</v>
      </c>
      <c r="M22" s="69">
        <v>-0.25036697458464902</v>
      </c>
      <c r="N22" s="68">
        <v>33206937.465300001</v>
      </c>
      <c r="O22" s="68">
        <v>404744729.27990001</v>
      </c>
      <c r="P22" s="68">
        <v>55754</v>
      </c>
      <c r="Q22" s="68">
        <v>86489</v>
      </c>
      <c r="R22" s="69">
        <v>-35.536310975962301</v>
      </c>
      <c r="S22" s="68">
        <v>16.4629281199555</v>
      </c>
      <c r="T22" s="68">
        <v>16.523800586201698</v>
      </c>
      <c r="U22" s="70">
        <v>-0.36975479576083897</v>
      </c>
    </row>
    <row r="23" spans="1:21" ht="12" thickBot="1" x14ac:dyDescent="0.2">
      <c r="A23" s="53"/>
      <c r="B23" s="42" t="s">
        <v>21</v>
      </c>
      <c r="C23" s="43"/>
      <c r="D23" s="68">
        <v>2220511.2324000001</v>
      </c>
      <c r="E23" s="68">
        <v>2633087.6578000002</v>
      </c>
      <c r="F23" s="69">
        <v>84.331078983344</v>
      </c>
      <c r="G23" s="68">
        <v>3083130.7252000002</v>
      </c>
      <c r="H23" s="69">
        <v>-27.9786869155229</v>
      </c>
      <c r="I23" s="68">
        <v>218880.47399999999</v>
      </c>
      <c r="J23" s="69">
        <v>9.8572108443435802</v>
      </c>
      <c r="K23" s="68">
        <v>322563.84950000001</v>
      </c>
      <c r="L23" s="69">
        <v>10.4622177341856</v>
      </c>
      <c r="M23" s="69">
        <v>-0.32143520007191601</v>
      </c>
      <c r="N23" s="68">
        <v>82855608.942900002</v>
      </c>
      <c r="O23" s="68">
        <v>869875917.42540002</v>
      </c>
      <c r="P23" s="68">
        <v>73923</v>
      </c>
      <c r="Q23" s="68">
        <v>112026</v>
      </c>
      <c r="R23" s="69">
        <v>-34.012639922875003</v>
      </c>
      <c r="S23" s="68">
        <v>30.0381644738444</v>
      </c>
      <c r="T23" s="68">
        <v>31.9129473193723</v>
      </c>
      <c r="U23" s="70">
        <v>-6.2413362413017799</v>
      </c>
    </row>
    <row r="24" spans="1:21" ht="12" thickBot="1" x14ac:dyDescent="0.2">
      <c r="A24" s="53"/>
      <c r="B24" s="42" t="s">
        <v>22</v>
      </c>
      <c r="C24" s="43"/>
      <c r="D24" s="68">
        <v>196264.5258</v>
      </c>
      <c r="E24" s="68">
        <v>252198.0055</v>
      </c>
      <c r="F24" s="69">
        <v>77.821601091131598</v>
      </c>
      <c r="G24" s="68">
        <v>347918.4411</v>
      </c>
      <c r="H24" s="69">
        <v>-43.588926996948402</v>
      </c>
      <c r="I24" s="68">
        <v>30165.006099999999</v>
      </c>
      <c r="J24" s="69">
        <v>15.369566138885</v>
      </c>
      <c r="K24" s="68">
        <v>48257.590100000001</v>
      </c>
      <c r="L24" s="69">
        <v>13.870374317448</v>
      </c>
      <c r="M24" s="69">
        <v>-0.37491685686144499</v>
      </c>
      <c r="N24" s="68">
        <v>7563275.4490999999</v>
      </c>
      <c r="O24" s="68">
        <v>92105667.927900001</v>
      </c>
      <c r="P24" s="68">
        <v>22578</v>
      </c>
      <c r="Q24" s="68">
        <v>31706</v>
      </c>
      <c r="R24" s="69">
        <v>-28.789503563994199</v>
      </c>
      <c r="S24" s="68">
        <v>8.69273300558066</v>
      </c>
      <c r="T24" s="68">
        <v>9.7405497476818308</v>
      </c>
      <c r="U24" s="70">
        <v>-12.053939094051101</v>
      </c>
    </row>
    <row r="25" spans="1:21" ht="12" thickBot="1" x14ac:dyDescent="0.2">
      <c r="A25" s="53"/>
      <c r="B25" s="42" t="s">
        <v>23</v>
      </c>
      <c r="C25" s="43"/>
      <c r="D25" s="68">
        <v>203332.09719999999</v>
      </c>
      <c r="E25" s="68">
        <v>292447.62969999999</v>
      </c>
      <c r="F25" s="69">
        <v>69.527695406040095</v>
      </c>
      <c r="G25" s="68">
        <v>302918.15379999997</v>
      </c>
      <c r="H25" s="69">
        <v>-32.875565676975299</v>
      </c>
      <c r="I25" s="68">
        <v>5398.1940000000004</v>
      </c>
      <c r="J25" s="69">
        <v>2.6548656480389701</v>
      </c>
      <c r="K25" s="68">
        <v>27262.425800000001</v>
      </c>
      <c r="L25" s="69">
        <v>8.9999313207223199</v>
      </c>
      <c r="M25" s="69">
        <v>-0.80199142807020496</v>
      </c>
      <c r="N25" s="68">
        <v>8421862.5548999999</v>
      </c>
      <c r="O25" s="68">
        <v>90928435.859799996</v>
      </c>
      <c r="P25" s="68">
        <v>15315</v>
      </c>
      <c r="Q25" s="68">
        <v>22933</v>
      </c>
      <c r="R25" s="69">
        <v>-33.218506082937203</v>
      </c>
      <c r="S25" s="68">
        <v>13.2766632190663</v>
      </c>
      <c r="T25" s="68">
        <v>14.177428905943399</v>
      </c>
      <c r="U25" s="70">
        <v>-6.7845788660478901</v>
      </c>
    </row>
    <row r="26" spans="1:21" ht="12" thickBot="1" x14ac:dyDescent="0.2">
      <c r="A26" s="53"/>
      <c r="B26" s="42" t="s">
        <v>24</v>
      </c>
      <c r="C26" s="43"/>
      <c r="D26" s="68">
        <v>455410.05209999997</v>
      </c>
      <c r="E26" s="68">
        <v>495526.42249999999</v>
      </c>
      <c r="F26" s="69">
        <v>91.904292368990696</v>
      </c>
      <c r="G26" s="68">
        <v>530989.31059999997</v>
      </c>
      <c r="H26" s="69">
        <v>-14.233668548731799</v>
      </c>
      <c r="I26" s="68">
        <v>92818.820399999997</v>
      </c>
      <c r="J26" s="69">
        <v>20.381372780857902</v>
      </c>
      <c r="K26" s="68">
        <v>110265.9485</v>
      </c>
      <c r="L26" s="69">
        <v>20.766133385134101</v>
      </c>
      <c r="M26" s="69">
        <v>-0.158227706171684</v>
      </c>
      <c r="N26" s="68">
        <v>14921632.6811</v>
      </c>
      <c r="O26" s="68">
        <v>188513834.1216</v>
      </c>
      <c r="P26" s="68">
        <v>37066</v>
      </c>
      <c r="Q26" s="68">
        <v>47776</v>
      </c>
      <c r="R26" s="69">
        <v>-22.4171131949096</v>
      </c>
      <c r="S26" s="68">
        <v>12.2864633923272</v>
      </c>
      <c r="T26" s="68">
        <v>12.541228286168799</v>
      </c>
      <c r="U26" s="70">
        <v>-2.0735413088902899</v>
      </c>
    </row>
    <row r="27" spans="1:21" ht="12" thickBot="1" x14ac:dyDescent="0.2">
      <c r="A27" s="53"/>
      <c r="B27" s="42" t="s">
        <v>25</v>
      </c>
      <c r="C27" s="43"/>
      <c r="D27" s="68">
        <v>186983.50279999999</v>
      </c>
      <c r="E27" s="68">
        <v>238962.94279999999</v>
      </c>
      <c r="F27" s="69">
        <v>78.247907650055893</v>
      </c>
      <c r="G27" s="68">
        <v>285683.54300000001</v>
      </c>
      <c r="H27" s="69">
        <v>-34.548731496234602</v>
      </c>
      <c r="I27" s="68">
        <v>35191.210899999998</v>
      </c>
      <c r="J27" s="69">
        <v>18.8204897079295</v>
      </c>
      <c r="K27" s="68">
        <v>82129.593699999998</v>
      </c>
      <c r="L27" s="69">
        <v>28.748451113965601</v>
      </c>
      <c r="M27" s="69">
        <v>-0.571516072165836</v>
      </c>
      <c r="N27" s="68">
        <v>6619833.7351000002</v>
      </c>
      <c r="O27" s="68">
        <v>84195348.1831</v>
      </c>
      <c r="P27" s="68">
        <v>28423</v>
      </c>
      <c r="Q27" s="68">
        <v>39818</v>
      </c>
      <c r="R27" s="69">
        <v>-28.617710583153301</v>
      </c>
      <c r="S27" s="68">
        <v>6.5785984167751499</v>
      </c>
      <c r="T27" s="68">
        <v>6.8126543146315699</v>
      </c>
      <c r="U27" s="70">
        <v>-3.5578383574774</v>
      </c>
    </row>
    <row r="28" spans="1:21" ht="12" thickBot="1" x14ac:dyDescent="0.2">
      <c r="A28" s="53"/>
      <c r="B28" s="42" t="s">
        <v>26</v>
      </c>
      <c r="C28" s="43"/>
      <c r="D28" s="68">
        <v>846420.3933</v>
      </c>
      <c r="E28" s="68">
        <v>1128309.3391</v>
      </c>
      <c r="F28" s="69">
        <v>75.016696571451803</v>
      </c>
      <c r="G28" s="68">
        <v>1070571.8126999999</v>
      </c>
      <c r="H28" s="69">
        <v>-20.9375416708092</v>
      </c>
      <c r="I28" s="68">
        <v>35614.895600000003</v>
      </c>
      <c r="J28" s="69">
        <v>4.2077076452690001</v>
      </c>
      <c r="K28" s="68">
        <v>13809.3043</v>
      </c>
      <c r="L28" s="69">
        <v>1.28989985876545</v>
      </c>
      <c r="M28" s="69">
        <v>1.5790506767238099</v>
      </c>
      <c r="N28" s="68">
        <v>29516621.2819</v>
      </c>
      <c r="O28" s="68">
        <v>289931467.31199998</v>
      </c>
      <c r="P28" s="68">
        <v>44907</v>
      </c>
      <c r="Q28" s="68">
        <v>56812</v>
      </c>
      <c r="R28" s="69">
        <v>-20.955079912694501</v>
      </c>
      <c r="S28" s="68">
        <v>18.848295216781398</v>
      </c>
      <c r="T28" s="68">
        <v>22.282303515102399</v>
      </c>
      <c r="U28" s="70">
        <v>-18.219198388104999</v>
      </c>
    </row>
    <row r="29" spans="1:21" ht="12" thickBot="1" x14ac:dyDescent="0.2">
      <c r="A29" s="53"/>
      <c r="B29" s="42" t="s">
        <v>27</v>
      </c>
      <c r="C29" s="43"/>
      <c r="D29" s="68">
        <v>577407.14709999994</v>
      </c>
      <c r="E29" s="68">
        <v>558768.05579999997</v>
      </c>
      <c r="F29" s="69">
        <v>103.335747472771</v>
      </c>
      <c r="G29" s="68">
        <v>704409.6507</v>
      </c>
      <c r="H29" s="69">
        <v>-18.029637083164999</v>
      </c>
      <c r="I29" s="68">
        <v>73977.234100000001</v>
      </c>
      <c r="J29" s="69">
        <v>12.811970629658299</v>
      </c>
      <c r="K29" s="68">
        <v>86269.520199999999</v>
      </c>
      <c r="L29" s="69">
        <v>12.247066762113599</v>
      </c>
      <c r="M29" s="69">
        <v>-0.14248701130483399</v>
      </c>
      <c r="N29" s="68">
        <v>18768817.532699998</v>
      </c>
      <c r="O29" s="68">
        <v>202861857.47350001</v>
      </c>
      <c r="P29" s="68">
        <v>99162</v>
      </c>
      <c r="Q29" s="68">
        <v>113109</v>
      </c>
      <c r="R29" s="69">
        <v>-12.330583773174601</v>
      </c>
      <c r="S29" s="68">
        <v>5.8228670972751697</v>
      </c>
      <c r="T29" s="68">
        <v>6.1020566409392698</v>
      </c>
      <c r="U29" s="70">
        <v>-4.7947091870730398</v>
      </c>
    </row>
    <row r="30" spans="1:21" ht="12" thickBot="1" x14ac:dyDescent="0.2">
      <c r="A30" s="53"/>
      <c r="B30" s="42" t="s">
        <v>28</v>
      </c>
      <c r="C30" s="43"/>
      <c r="D30" s="68">
        <v>929447.60230000003</v>
      </c>
      <c r="E30" s="68">
        <v>1076434.1525000001</v>
      </c>
      <c r="F30" s="69">
        <v>86.345049545424899</v>
      </c>
      <c r="G30" s="68">
        <v>1149643.9809000001</v>
      </c>
      <c r="H30" s="69">
        <v>-19.153440739768701</v>
      </c>
      <c r="I30" s="68">
        <v>103461.34819999999</v>
      </c>
      <c r="J30" s="69">
        <v>11.131487987485899</v>
      </c>
      <c r="K30" s="68">
        <v>139684.9566</v>
      </c>
      <c r="L30" s="69">
        <v>12.1502794709235</v>
      </c>
      <c r="M30" s="69">
        <v>-0.25932361853201902</v>
      </c>
      <c r="N30" s="68">
        <v>34732009.858400002</v>
      </c>
      <c r="O30" s="68">
        <v>368582345.18720001</v>
      </c>
      <c r="P30" s="68">
        <v>69266</v>
      </c>
      <c r="Q30" s="68">
        <v>97207</v>
      </c>
      <c r="R30" s="69">
        <v>-28.743814745851601</v>
      </c>
      <c r="S30" s="68">
        <v>13.4185257168019</v>
      </c>
      <c r="T30" s="68">
        <v>14.4578858436121</v>
      </c>
      <c r="U30" s="70">
        <v>-7.74571028700095</v>
      </c>
    </row>
    <row r="31" spans="1:21" ht="12" thickBot="1" x14ac:dyDescent="0.2">
      <c r="A31" s="53"/>
      <c r="B31" s="42" t="s">
        <v>29</v>
      </c>
      <c r="C31" s="43"/>
      <c r="D31" s="68">
        <v>736854.38580000005</v>
      </c>
      <c r="E31" s="68">
        <v>962773.00289999996</v>
      </c>
      <c r="F31" s="69">
        <v>76.5345915995252</v>
      </c>
      <c r="G31" s="68">
        <v>1049607.5789000001</v>
      </c>
      <c r="H31" s="69">
        <v>-29.797154611609098</v>
      </c>
      <c r="I31" s="68">
        <v>14509.617899999999</v>
      </c>
      <c r="J31" s="69">
        <v>1.9691296108995799</v>
      </c>
      <c r="K31" s="68">
        <v>44612.119599999998</v>
      </c>
      <c r="L31" s="69">
        <v>4.2503618015748303</v>
      </c>
      <c r="M31" s="69">
        <v>-0.67476062491323496</v>
      </c>
      <c r="N31" s="68">
        <v>30920525.9188</v>
      </c>
      <c r="O31" s="68">
        <v>313022010.71420002</v>
      </c>
      <c r="P31" s="68">
        <v>30579</v>
      </c>
      <c r="Q31" s="68">
        <v>42330</v>
      </c>
      <c r="R31" s="69">
        <v>-27.760453579021998</v>
      </c>
      <c r="S31" s="68">
        <v>24.0967456685961</v>
      </c>
      <c r="T31" s="68">
        <v>27.468124698795201</v>
      </c>
      <c r="U31" s="70">
        <v>-13.991013876171699</v>
      </c>
    </row>
    <row r="32" spans="1:21" ht="12" thickBot="1" x14ac:dyDescent="0.2">
      <c r="A32" s="53"/>
      <c r="B32" s="42" t="s">
        <v>30</v>
      </c>
      <c r="C32" s="43"/>
      <c r="D32" s="68">
        <v>97747.470400000006</v>
      </c>
      <c r="E32" s="68">
        <v>121400.64810000001</v>
      </c>
      <c r="F32" s="69">
        <v>80.516432102968295</v>
      </c>
      <c r="G32" s="68">
        <v>156793.31830000001</v>
      </c>
      <c r="H32" s="69">
        <v>-37.658395485338701</v>
      </c>
      <c r="I32" s="68">
        <v>25712.1878</v>
      </c>
      <c r="J32" s="69">
        <v>26.3047091600234</v>
      </c>
      <c r="K32" s="68">
        <v>34801.462500000001</v>
      </c>
      <c r="L32" s="69">
        <v>22.195756093006899</v>
      </c>
      <c r="M32" s="69">
        <v>-0.26117507848987698</v>
      </c>
      <c r="N32" s="68">
        <v>3251537.9479</v>
      </c>
      <c r="O32" s="68">
        <v>44841322.4133</v>
      </c>
      <c r="P32" s="68">
        <v>21747</v>
      </c>
      <c r="Q32" s="68">
        <v>27858</v>
      </c>
      <c r="R32" s="69">
        <v>-21.936248115442599</v>
      </c>
      <c r="S32" s="68">
        <v>4.4947565365337701</v>
      </c>
      <c r="T32" s="68">
        <v>4.9058805836743504</v>
      </c>
      <c r="U32" s="70">
        <v>-9.1467478560612108</v>
      </c>
    </row>
    <row r="33" spans="1:21" ht="12" thickBot="1" x14ac:dyDescent="0.2">
      <c r="A33" s="53"/>
      <c r="B33" s="42" t="s">
        <v>31</v>
      </c>
      <c r="C33" s="43"/>
      <c r="D33" s="71"/>
      <c r="E33" s="71"/>
      <c r="F33" s="71"/>
      <c r="G33" s="68">
        <v>-15.213699999999999</v>
      </c>
      <c r="H33" s="71"/>
      <c r="I33" s="71"/>
      <c r="J33" s="71"/>
      <c r="K33" s="68">
        <v>-6.1936</v>
      </c>
      <c r="L33" s="69">
        <v>40.710675246652698</v>
      </c>
      <c r="M33" s="71"/>
      <c r="N33" s="68">
        <v>48.213700000000003</v>
      </c>
      <c r="O33" s="68">
        <v>4994.4328999999998</v>
      </c>
      <c r="P33" s="71"/>
      <c r="Q33" s="71"/>
      <c r="R33" s="71"/>
      <c r="S33" s="71"/>
      <c r="T33" s="71"/>
      <c r="U33" s="72"/>
    </row>
    <row r="34" spans="1:21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</row>
    <row r="35" spans="1:21" ht="12" thickBot="1" x14ac:dyDescent="0.2">
      <c r="A35" s="53"/>
      <c r="B35" s="42" t="s">
        <v>32</v>
      </c>
      <c r="C35" s="43"/>
      <c r="D35" s="68">
        <v>138173.7745</v>
      </c>
      <c r="E35" s="68">
        <v>137314.5442</v>
      </c>
      <c r="F35" s="69">
        <v>100.625738740937</v>
      </c>
      <c r="G35" s="68">
        <v>336996.26319999999</v>
      </c>
      <c r="H35" s="69">
        <v>-58.998425327346503</v>
      </c>
      <c r="I35" s="68">
        <v>8951.0545000000002</v>
      </c>
      <c r="J35" s="69">
        <v>6.4781139057614698</v>
      </c>
      <c r="K35" s="68">
        <v>6409.1958000000004</v>
      </c>
      <c r="L35" s="69">
        <v>1.9018596049524401</v>
      </c>
      <c r="M35" s="69">
        <v>0.39659557600034601</v>
      </c>
      <c r="N35" s="68">
        <v>5619591.7342999997</v>
      </c>
      <c r="O35" s="68">
        <v>52189629.5986</v>
      </c>
      <c r="P35" s="68">
        <v>10455</v>
      </c>
      <c r="Q35" s="68">
        <v>14155</v>
      </c>
      <c r="R35" s="69">
        <v>-26.139173436948099</v>
      </c>
      <c r="S35" s="68">
        <v>13.2160472979436</v>
      </c>
      <c r="T35" s="68">
        <v>14.057617364888699</v>
      </c>
      <c r="U35" s="70">
        <v>-6.3677894605909504</v>
      </c>
    </row>
    <row r="36" spans="1:21" ht="12" thickBot="1" x14ac:dyDescent="0.2">
      <c r="A36" s="53"/>
      <c r="B36" s="42" t="s">
        <v>37</v>
      </c>
      <c r="C36" s="43"/>
      <c r="D36" s="71"/>
      <c r="E36" s="68">
        <v>1059218.9813000001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</row>
    <row r="37" spans="1:21" ht="12" thickBot="1" x14ac:dyDescent="0.2">
      <c r="A37" s="53"/>
      <c r="B37" s="42" t="s">
        <v>38</v>
      </c>
      <c r="C37" s="43"/>
      <c r="D37" s="71"/>
      <c r="E37" s="68">
        <v>545614.26800000004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1:21" ht="12" thickBot="1" x14ac:dyDescent="0.2">
      <c r="A38" s="53"/>
      <c r="B38" s="42" t="s">
        <v>39</v>
      </c>
      <c r="C38" s="43"/>
      <c r="D38" s="71"/>
      <c r="E38" s="68">
        <v>484844.93550000002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</row>
    <row r="39" spans="1:21" ht="12" customHeight="1" thickBot="1" x14ac:dyDescent="0.2">
      <c r="A39" s="53"/>
      <c r="B39" s="42" t="s">
        <v>33</v>
      </c>
      <c r="C39" s="43"/>
      <c r="D39" s="68">
        <v>177607.6931</v>
      </c>
      <c r="E39" s="68">
        <v>265922.97120000003</v>
      </c>
      <c r="F39" s="69">
        <v>66.789150368819307</v>
      </c>
      <c r="G39" s="68">
        <v>327475.04369999998</v>
      </c>
      <c r="H39" s="69">
        <v>-45.764510451456999</v>
      </c>
      <c r="I39" s="68">
        <v>9939.1756000000005</v>
      </c>
      <c r="J39" s="69">
        <v>5.5961402496252601</v>
      </c>
      <c r="K39" s="68">
        <v>20012.941900000002</v>
      </c>
      <c r="L39" s="69">
        <v>6.1112876492456802</v>
      </c>
      <c r="M39" s="69">
        <v>-0.50336259158379903</v>
      </c>
      <c r="N39" s="68">
        <v>7957305.4097999996</v>
      </c>
      <c r="O39" s="68">
        <v>86427331.385399997</v>
      </c>
      <c r="P39" s="68">
        <v>250</v>
      </c>
      <c r="Q39" s="68">
        <v>491</v>
      </c>
      <c r="R39" s="69">
        <v>-49.083503054989798</v>
      </c>
      <c r="S39" s="68">
        <v>710.43077240000002</v>
      </c>
      <c r="T39" s="68">
        <v>683.03288431771898</v>
      </c>
      <c r="U39" s="70">
        <v>3.8565176434748998</v>
      </c>
    </row>
    <row r="40" spans="1:21" ht="12" thickBot="1" x14ac:dyDescent="0.2">
      <c r="A40" s="53"/>
      <c r="B40" s="42" t="s">
        <v>34</v>
      </c>
      <c r="C40" s="43"/>
      <c r="D40" s="68">
        <v>317440.6201</v>
      </c>
      <c r="E40" s="68">
        <v>328235.89899999998</v>
      </c>
      <c r="F40" s="69">
        <v>96.7111218081603</v>
      </c>
      <c r="G40" s="68">
        <v>520808.0724</v>
      </c>
      <c r="H40" s="69">
        <v>-39.048444729905498</v>
      </c>
      <c r="I40" s="68">
        <v>22465.698400000001</v>
      </c>
      <c r="J40" s="69">
        <v>7.0771341087107498</v>
      </c>
      <c r="K40" s="68">
        <v>36455.399400000002</v>
      </c>
      <c r="L40" s="69">
        <v>6.9997761808885501</v>
      </c>
      <c r="M40" s="69">
        <v>-0.38374839475767802</v>
      </c>
      <c r="N40" s="68">
        <v>12114562.071</v>
      </c>
      <c r="O40" s="68">
        <v>161286162.36739999</v>
      </c>
      <c r="P40" s="68">
        <v>1572</v>
      </c>
      <c r="Q40" s="68">
        <v>2072</v>
      </c>
      <c r="R40" s="69">
        <v>-24.1312741312741</v>
      </c>
      <c r="S40" s="68">
        <v>201.934236704835</v>
      </c>
      <c r="T40" s="68">
        <v>211.67286602316599</v>
      </c>
      <c r="U40" s="70">
        <v>-4.8226736967670698</v>
      </c>
    </row>
    <row r="41" spans="1:21" ht="12" thickBot="1" x14ac:dyDescent="0.2">
      <c r="A41" s="53"/>
      <c r="B41" s="42" t="s">
        <v>40</v>
      </c>
      <c r="C41" s="43"/>
      <c r="D41" s="71"/>
      <c r="E41" s="68">
        <v>457501.73869999999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</row>
    <row r="42" spans="1:21" ht="12" thickBot="1" x14ac:dyDescent="0.2">
      <c r="A42" s="53"/>
      <c r="B42" s="42" t="s">
        <v>41</v>
      </c>
      <c r="C42" s="43"/>
      <c r="D42" s="71"/>
      <c r="E42" s="68">
        <v>198957.11429999999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</row>
    <row r="43" spans="1:21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</row>
    <row r="44" spans="1:21" ht="12" thickBot="1" x14ac:dyDescent="0.2">
      <c r="A44" s="54"/>
      <c r="B44" s="42" t="s">
        <v>35</v>
      </c>
      <c r="C44" s="43"/>
      <c r="D44" s="73">
        <v>11414.4779</v>
      </c>
      <c r="E44" s="74"/>
      <c r="F44" s="74"/>
      <c r="G44" s="73">
        <v>13671.4002</v>
      </c>
      <c r="H44" s="75">
        <v>-16.5083478428201</v>
      </c>
      <c r="I44" s="73">
        <v>974.94269999999995</v>
      </c>
      <c r="J44" s="75">
        <v>8.5412815946667209</v>
      </c>
      <c r="K44" s="73">
        <v>2145.8573000000001</v>
      </c>
      <c r="L44" s="75">
        <v>15.6959584871197</v>
      </c>
      <c r="M44" s="75">
        <v>-0.54566284533458997</v>
      </c>
      <c r="N44" s="73">
        <v>688025.0209</v>
      </c>
      <c r="O44" s="73">
        <v>10198935.3738</v>
      </c>
      <c r="P44" s="73">
        <v>34</v>
      </c>
      <c r="Q44" s="73">
        <v>43</v>
      </c>
      <c r="R44" s="75">
        <v>-20.930232558139501</v>
      </c>
      <c r="S44" s="73">
        <v>335.71993823529402</v>
      </c>
      <c r="T44" s="73">
        <v>405.62472558139501</v>
      </c>
      <c r="U44" s="76">
        <v>-20.822352021614901</v>
      </c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46888</v>
      </c>
      <c r="D2" s="32">
        <v>479368.863919658</v>
      </c>
      <c r="E2" s="32">
        <v>371889.26238205098</v>
      </c>
      <c r="F2" s="32">
        <v>107479.601537607</v>
      </c>
      <c r="G2" s="32">
        <v>371889.26238205098</v>
      </c>
      <c r="H2" s="32">
        <v>0.22421064367589</v>
      </c>
    </row>
    <row r="3" spans="1:8" ht="14.25" x14ac:dyDescent="0.2">
      <c r="A3" s="32">
        <v>2</v>
      </c>
      <c r="B3" s="33">
        <v>13</v>
      </c>
      <c r="C3" s="32">
        <v>9467.7800000000007</v>
      </c>
      <c r="D3" s="32">
        <v>62643.335852144301</v>
      </c>
      <c r="E3" s="32">
        <v>48599.793071416701</v>
      </c>
      <c r="F3" s="32">
        <v>14043.542780727599</v>
      </c>
      <c r="G3" s="32">
        <v>48599.793071416701</v>
      </c>
      <c r="H3" s="32">
        <v>0.22418255014187499</v>
      </c>
    </row>
    <row r="4" spans="1:8" ht="14.25" x14ac:dyDescent="0.2">
      <c r="A4" s="32">
        <v>3</v>
      </c>
      <c r="B4" s="33">
        <v>14</v>
      </c>
      <c r="C4" s="32">
        <v>84200</v>
      </c>
      <c r="D4" s="32">
        <v>80359.468094871801</v>
      </c>
      <c r="E4" s="32">
        <v>58818.450982051298</v>
      </c>
      <c r="F4" s="32">
        <v>21541.0171128205</v>
      </c>
      <c r="G4" s="32">
        <v>58818.450982051298</v>
      </c>
      <c r="H4" s="32">
        <v>0.268058234126057</v>
      </c>
    </row>
    <row r="5" spans="1:8" ht="14.25" x14ac:dyDescent="0.2">
      <c r="A5" s="32">
        <v>4</v>
      </c>
      <c r="B5" s="33">
        <v>15</v>
      </c>
      <c r="C5" s="32">
        <v>2393</v>
      </c>
      <c r="D5" s="32">
        <v>35134.559056410297</v>
      </c>
      <c r="E5" s="32">
        <v>27276.886194017101</v>
      </c>
      <c r="F5" s="32">
        <v>7857.6728623931604</v>
      </c>
      <c r="G5" s="32">
        <v>27276.886194017101</v>
      </c>
      <c r="H5" s="32">
        <v>0.223645125296073</v>
      </c>
    </row>
    <row r="6" spans="1:8" ht="14.25" x14ac:dyDescent="0.2">
      <c r="A6" s="32">
        <v>5</v>
      </c>
      <c r="B6" s="33">
        <v>16</v>
      </c>
      <c r="C6" s="32">
        <v>10075</v>
      </c>
      <c r="D6" s="32">
        <v>245090.77073675199</v>
      </c>
      <c r="E6" s="32">
        <v>210433.77203589701</v>
      </c>
      <c r="F6" s="32">
        <v>34656.998700854703</v>
      </c>
      <c r="G6" s="32">
        <v>210433.77203589701</v>
      </c>
      <c r="H6" s="32">
        <v>0.14140474811301301</v>
      </c>
    </row>
    <row r="7" spans="1:8" ht="14.25" x14ac:dyDescent="0.2">
      <c r="A7" s="32">
        <v>6</v>
      </c>
      <c r="B7" s="33">
        <v>17</v>
      </c>
      <c r="C7" s="32">
        <v>12906</v>
      </c>
      <c r="D7" s="32">
        <v>195666.67592478599</v>
      </c>
      <c r="E7" s="32">
        <v>139305.931205128</v>
      </c>
      <c r="F7" s="32">
        <v>56360.744719658098</v>
      </c>
      <c r="G7" s="32">
        <v>139305.931205128</v>
      </c>
      <c r="H7" s="32">
        <v>0.28804467829423902</v>
      </c>
    </row>
    <row r="8" spans="1:8" ht="14.25" x14ac:dyDescent="0.2">
      <c r="A8" s="32">
        <v>7</v>
      </c>
      <c r="B8" s="33">
        <v>18</v>
      </c>
      <c r="C8" s="32">
        <v>44761</v>
      </c>
      <c r="D8" s="32">
        <v>106895.841560684</v>
      </c>
      <c r="E8" s="32">
        <v>86712.293900854696</v>
      </c>
      <c r="F8" s="32">
        <v>20183.547659829099</v>
      </c>
      <c r="G8" s="32">
        <v>86712.293900854696</v>
      </c>
      <c r="H8" s="32">
        <v>0.18881508733313099</v>
      </c>
    </row>
    <row r="9" spans="1:8" ht="14.25" x14ac:dyDescent="0.2">
      <c r="A9" s="32">
        <v>8</v>
      </c>
      <c r="B9" s="33">
        <v>19</v>
      </c>
      <c r="C9" s="32">
        <v>16121</v>
      </c>
      <c r="D9" s="32">
        <v>67566.439723931602</v>
      </c>
      <c r="E9" s="32">
        <v>56069.1203034188</v>
      </c>
      <c r="F9" s="32">
        <v>11497.3194205128</v>
      </c>
      <c r="G9" s="32">
        <v>56069.1203034188</v>
      </c>
      <c r="H9" s="32">
        <v>0.170163167801789</v>
      </c>
    </row>
    <row r="10" spans="1:8" ht="14.25" x14ac:dyDescent="0.2">
      <c r="A10" s="32">
        <v>9</v>
      </c>
      <c r="B10" s="33">
        <v>21</v>
      </c>
      <c r="C10" s="32">
        <v>139610</v>
      </c>
      <c r="D10" s="32">
        <v>635709.81607521395</v>
      </c>
      <c r="E10" s="32">
        <v>584353.97012991505</v>
      </c>
      <c r="F10" s="32">
        <v>51355.845945299101</v>
      </c>
      <c r="G10" s="32">
        <v>584353.97012991505</v>
      </c>
      <c r="H10" s="37">
        <v>8.0785044758885705E-2</v>
      </c>
    </row>
    <row r="11" spans="1:8" ht="14.25" x14ac:dyDescent="0.2">
      <c r="A11" s="32">
        <v>10</v>
      </c>
      <c r="B11" s="33">
        <v>22</v>
      </c>
      <c r="C11" s="32">
        <v>31356</v>
      </c>
      <c r="D11" s="32">
        <v>530537.46728205099</v>
      </c>
      <c r="E11" s="32">
        <v>486115.70215384598</v>
      </c>
      <c r="F11" s="32">
        <v>44421.765128205101</v>
      </c>
      <c r="G11" s="32">
        <v>486115.70215384598</v>
      </c>
      <c r="H11" s="32">
        <v>8.37297417575016E-2</v>
      </c>
    </row>
    <row r="12" spans="1:8" ht="14.25" x14ac:dyDescent="0.2">
      <c r="A12" s="32">
        <v>11</v>
      </c>
      <c r="B12" s="33">
        <v>23</v>
      </c>
      <c r="C12" s="32">
        <v>131569.12299999999</v>
      </c>
      <c r="D12" s="32">
        <v>1057344.3250666701</v>
      </c>
      <c r="E12" s="32">
        <v>888644.49612393195</v>
      </c>
      <c r="F12" s="32">
        <v>168699.82894273501</v>
      </c>
      <c r="G12" s="32">
        <v>888644.49612393195</v>
      </c>
      <c r="H12" s="32">
        <v>0.159550512489958</v>
      </c>
    </row>
    <row r="13" spans="1:8" ht="14.25" x14ac:dyDescent="0.2">
      <c r="A13" s="32">
        <v>12</v>
      </c>
      <c r="B13" s="33">
        <v>24</v>
      </c>
      <c r="C13" s="32">
        <v>18371.116000000002</v>
      </c>
      <c r="D13" s="32">
        <v>463703.23683247901</v>
      </c>
      <c r="E13" s="32">
        <v>423882.68078717898</v>
      </c>
      <c r="F13" s="32">
        <v>39820.556045299098</v>
      </c>
      <c r="G13" s="32">
        <v>423882.68078717898</v>
      </c>
      <c r="H13" s="32">
        <v>8.5875087517849405E-2</v>
      </c>
    </row>
    <row r="14" spans="1:8" ht="14.25" x14ac:dyDescent="0.2">
      <c r="A14" s="32">
        <v>13</v>
      </c>
      <c r="B14" s="33">
        <v>25</v>
      </c>
      <c r="C14" s="32">
        <v>71334</v>
      </c>
      <c r="D14" s="32">
        <v>834112.99010000005</v>
      </c>
      <c r="E14" s="32">
        <v>767354.96100000001</v>
      </c>
      <c r="F14" s="32">
        <v>66758.0291</v>
      </c>
      <c r="G14" s="32">
        <v>767354.96100000001</v>
      </c>
      <c r="H14" s="32">
        <v>8.0034755353703996E-2</v>
      </c>
    </row>
    <row r="15" spans="1:8" ht="14.25" x14ac:dyDescent="0.2">
      <c r="A15" s="32">
        <v>14</v>
      </c>
      <c r="B15" s="33">
        <v>26</v>
      </c>
      <c r="C15" s="32">
        <v>50898</v>
      </c>
      <c r="D15" s="32">
        <v>286694.86740310898</v>
      </c>
      <c r="E15" s="32">
        <v>261091.82577733201</v>
      </c>
      <c r="F15" s="32">
        <v>25603.041625777201</v>
      </c>
      <c r="G15" s="32">
        <v>261091.82577733201</v>
      </c>
      <c r="H15" s="32">
        <v>8.9304150638239002E-2</v>
      </c>
    </row>
    <row r="16" spans="1:8" ht="14.25" x14ac:dyDescent="0.2">
      <c r="A16" s="32">
        <v>15</v>
      </c>
      <c r="B16" s="33">
        <v>27</v>
      </c>
      <c r="C16" s="32">
        <v>127299.924</v>
      </c>
      <c r="D16" s="32">
        <v>917874.69620000001</v>
      </c>
      <c r="E16" s="32">
        <v>833430.2561</v>
      </c>
      <c r="F16" s="32">
        <v>84444.440100000007</v>
      </c>
      <c r="G16" s="32">
        <v>833430.2561</v>
      </c>
      <c r="H16" s="32">
        <v>9.1999965190891403E-2</v>
      </c>
    </row>
    <row r="17" spans="1:8" ht="14.25" x14ac:dyDescent="0.2">
      <c r="A17" s="32">
        <v>16</v>
      </c>
      <c r="B17" s="33">
        <v>29</v>
      </c>
      <c r="C17" s="32">
        <v>174083</v>
      </c>
      <c r="D17" s="32">
        <v>2220512.9458102598</v>
      </c>
      <c r="E17" s="32">
        <v>2001630.7902529901</v>
      </c>
      <c r="F17" s="32">
        <v>218882.15555726501</v>
      </c>
      <c r="G17" s="32">
        <v>2001630.7902529901</v>
      </c>
      <c r="H17" s="32">
        <v>9.8572789665675994E-2</v>
      </c>
    </row>
    <row r="18" spans="1:8" ht="14.25" x14ac:dyDescent="0.2">
      <c r="A18" s="32">
        <v>17</v>
      </c>
      <c r="B18" s="33">
        <v>31</v>
      </c>
      <c r="C18" s="32">
        <v>24242.560000000001</v>
      </c>
      <c r="D18" s="32">
        <v>196264.532807193</v>
      </c>
      <c r="E18" s="32">
        <v>166099.514211061</v>
      </c>
      <c r="F18" s="32">
        <v>30165.018596131598</v>
      </c>
      <c r="G18" s="32">
        <v>166099.514211061</v>
      </c>
      <c r="H18" s="32">
        <v>0.15369571957132599</v>
      </c>
    </row>
    <row r="19" spans="1:8" ht="14.25" x14ac:dyDescent="0.2">
      <c r="A19" s="32">
        <v>18</v>
      </c>
      <c r="B19" s="33">
        <v>32</v>
      </c>
      <c r="C19" s="32">
        <v>12398.132</v>
      </c>
      <c r="D19" s="32">
        <v>203332.10051137599</v>
      </c>
      <c r="E19" s="32">
        <v>197933.90245837101</v>
      </c>
      <c r="F19" s="32">
        <v>5398.1980530049505</v>
      </c>
      <c r="G19" s="32">
        <v>197933.90245837101</v>
      </c>
      <c r="H19" s="32">
        <v>2.6548675980962201E-2</v>
      </c>
    </row>
    <row r="20" spans="1:8" ht="14.25" x14ac:dyDescent="0.2">
      <c r="A20" s="32">
        <v>19</v>
      </c>
      <c r="B20" s="33">
        <v>33</v>
      </c>
      <c r="C20" s="32">
        <v>34966.188000000002</v>
      </c>
      <c r="D20" s="32">
        <v>455410.03703381697</v>
      </c>
      <c r="E20" s="32">
        <v>362591.213596366</v>
      </c>
      <c r="F20" s="32">
        <v>92818.823437451196</v>
      </c>
      <c r="G20" s="32">
        <v>362591.213596366</v>
      </c>
      <c r="H20" s="32">
        <v>0.203813741220988</v>
      </c>
    </row>
    <row r="21" spans="1:8" ht="14.25" x14ac:dyDescent="0.2">
      <c r="A21" s="32">
        <v>20</v>
      </c>
      <c r="B21" s="33">
        <v>34</v>
      </c>
      <c r="C21" s="32">
        <v>36830.625</v>
      </c>
      <c r="D21" s="32">
        <v>186983.44039452399</v>
      </c>
      <c r="E21" s="32">
        <v>151792.28699411801</v>
      </c>
      <c r="F21" s="32">
        <v>35191.153400405703</v>
      </c>
      <c r="G21" s="32">
        <v>151792.28699411801</v>
      </c>
      <c r="H21" s="32">
        <v>0.188204652380738</v>
      </c>
    </row>
    <row r="22" spans="1:8" ht="14.25" x14ac:dyDescent="0.2">
      <c r="A22" s="32">
        <v>21</v>
      </c>
      <c r="B22" s="33">
        <v>35</v>
      </c>
      <c r="C22" s="32">
        <v>36756.245000000003</v>
      </c>
      <c r="D22" s="32">
        <v>846420.38946814195</v>
      </c>
      <c r="E22" s="32">
        <v>810805.52137610596</v>
      </c>
      <c r="F22" s="32">
        <v>35614.868092035402</v>
      </c>
      <c r="G22" s="32">
        <v>810805.52137610596</v>
      </c>
      <c r="H22" s="32">
        <v>4.2077044144003199E-2</v>
      </c>
    </row>
    <row r="23" spans="1:8" ht="14.25" x14ac:dyDescent="0.2">
      <c r="A23" s="32">
        <v>22</v>
      </c>
      <c r="B23" s="33">
        <v>36</v>
      </c>
      <c r="C23" s="32">
        <v>136911.606</v>
      </c>
      <c r="D23" s="32">
        <v>577407.14774070797</v>
      </c>
      <c r="E23" s="32">
        <v>503429.919066325</v>
      </c>
      <c r="F23" s="32">
        <v>73977.228674382903</v>
      </c>
      <c r="G23" s="32">
        <v>503429.919066325</v>
      </c>
      <c r="H23" s="32">
        <v>0.128119696757899</v>
      </c>
    </row>
    <row r="24" spans="1:8" ht="14.25" x14ac:dyDescent="0.2">
      <c r="A24" s="32">
        <v>23</v>
      </c>
      <c r="B24" s="33">
        <v>37</v>
      </c>
      <c r="C24" s="32">
        <v>108496.738</v>
      </c>
      <c r="D24" s="32">
        <v>929447.56727522099</v>
      </c>
      <c r="E24" s="32">
        <v>825986.23324004002</v>
      </c>
      <c r="F24" s="32">
        <v>103461.334035181</v>
      </c>
      <c r="G24" s="32">
        <v>825986.23324004002</v>
      </c>
      <c r="H24" s="32">
        <v>0.111314868829545</v>
      </c>
    </row>
    <row r="25" spans="1:8" ht="14.25" x14ac:dyDescent="0.2">
      <c r="A25" s="32">
        <v>24</v>
      </c>
      <c r="B25" s="33">
        <v>38</v>
      </c>
      <c r="C25" s="32">
        <v>137660.56</v>
      </c>
      <c r="D25" s="32">
        <v>736854.34809999994</v>
      </c>
      <c r="E25" s="32">
        <v>722344.76060000004</v>
      </c>
      <c r="F25" s="32">
        <v>14509.5875</v>
      </c>
      <c r="G25" s="32">
        <v>722344.76060000004</v>
      </c>
      <c r="H25" s="32">
        <v>1.9691255860012798E-2</v>
      </c>
    </row>
    <row r="26" spans="1:8" ht="14.25" x14ac:dyDescent="0.2">
      <c r="A26" s="32">
        <v>25</v>
      </c>
      <c r="B26" s="33">
        <v>39</v>
      </c>
      <c r="C26" s="32">
        <v>82383.017999999996</v>
      </c>
      <c r="D26" s="32">
        <v>97747.408373232</v>
      </c>
      <c r="E26" s="32">
        <v>72035.271749083899</v>
      </c>
      <c r="F26" s="32">
        <v>25712.136624148101</v>
      </c>
      <c r="G26" s="32">
        <v>72035.271749083899</v>
      </c>
      <c r="H26" s="32">
        <v>0.26304673496785302</v>
      </c>
    </row>
    <row r="27" spans="1:8" ht="14.25" x14ac:dyDescent="0.2">
      <c r="A27" s="32">
        <v>26</v>
      </c>
      <c r="B27" s="33">
        <v>42</v>
      </c>
      <c r="C27" s="32">
        <v>8095.3850000000002</v>
      </c>
      <c r="D27" s="32">
        <v>138173.77429999999</v>
      </c>
      <c r="E27" s="32">
        <v>129222.7145</v>
      </c>
      <c r="F27" s="32">
        <v>8951.0598000000009</v>
      </c>
      <c r="G27" s="32">
        <v>129222.7145</v>
      </c>
      <c r="H27" s="32">
        <v>6.4781177508878393E-2</v>
      </c>
    </row>
    <row r="28" spans="1:8" ht="14.25" x14ac:dyDescent="0.2">
      <c r="A28" s="32">
        <v>27</v>
      </c>
      <c r="B28" s="33">
        <v>75</v>
      </c>
      <c r="C28" s="32">
        <v>260</v>
      </c>
      <c r="D28" s="32">
        <v>177607.69230769199</v>
      </c>
      <c r="E28" s="32">
        <v>167668.51709401701</v>
      </c>
      <c r="F28" s="32">
        <v>9939.1752136752093</v>
      </c>
      <c r="G28" s="32">
        <v>167668.51709401701</v>
      </c>
      <c r="H28" s="32">
        <v>5.5961400570738402E-2</v>
      </c>
    </row>
    <row r="29" spans="1:8" ht="14.25" x14ac:dyDescent="0.2">
      <c r="A29" s="32">
        <v>28</v>
      </c>
      <c r="B29" s="33">
        <v>76</v>
      </c>
      <c r="C29" s="32">
        <v>1670</v>
      </c>
      <c r="D29" s="32">
        <v>317440.61417521402</v>
      </c>
      <c r="E29" s="32">
        <v>294974.92159914499</v>
      </c>
      <c r="F29" s="32">
        <v>22465.692576068399</v>
      </c>
      <c r="G29" s="32">
        <v>294974.92159914499</v>
      </c>
      <c r="H29" s="32">
        <v>7.0771324061477098E-2</v>
      </c>
    </row>
    <row r="30" spans="1:8" ht="14.25" x14ac:dyDescent="0.2">
      <c r="A30" s="32">
        <v>29</v>
      </c>
      <c r="B30" s="33">
        <v>99</v>
      </c>
      <c r="C30" s="32">
        <v>34</v>
      </c>
      <c r="D30" s="32">
        <v>11414.4777248317</v>
      </c>
      <c r="E30" s="32">
        <v>10439.534982225199</v>
      </c>
      <c r="F30" s="32">
        <v>974.94274260645898</v>
      </c>
      <c r="G30" s="32">
        <v>10439.534982225199</v>
      </c>
      <c r="H30" s="32">
        <v>8.5412820990093397E-2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2014-10-28T04:54:32Z</dcterms:modified>
</cp:coreProperties>
</file>