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<sst xmlns="http://schemas.openxmlformats.org/spreadsheetml/2006/main" count="116" uniqueCount="73">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</sst>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11" fontId="32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2" sqref="K2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0" t="s">
        <v>5</v>
      </c>
      <c r="B3" s="40"/>
      <c r="C3" s="40"/>
      <c r="D3" s="40"/>
      <c r="E3" s="15">
        <f>RA!D7</f>
        <v>13593486.1449</v>
      </c>
      <c r="F3" s="25">
        <f>RA!I7</f>
        <v>1729111.6340999999</v>
      </c>
      <c r="G3" s="16">
        <f>E3-F3</f>
        <v>11864374.5108</v>
      </c>
      <c r="H3" s="27">
        <f>RA!J7</f>
        <v>12.7201485746078</v>
      </c>
      <c r="I3" s="20">
        <f>SUM(I4:I40)</f>
        <v>13593490.470257957</v>
      </c>
      <c r="J3" s="21">
        <f>SUM(J4:J40)</f>
        <v>11864374.339850478</v>
      </c>
      <c r="K3" s="22">
        <f>E3-I3</f>
        <v>-4.3253579568117857</v>
      </c>
      <c r="L3" s="22">
        <f>G3-J3</f>
        <v>0.17094952240586281</v>
      </c>
    </row>
    <row r="4" spans="1:13" x14ac:dyDescent="0.15">
      <c r="A4" s="41">
        <f>RA!A8</f>
        <v>41940</v>
      </c>
      <c r="B4" s="12">
        <v>12</v>
      </c>
      <c r="C4" s="38" t="s">
        <v>6</v>
      </c>
      <c r="D4" s="38"/>
      <c r="E4" s="15">
        <f>VLOOKUP(C4,RA!B8:D39,3,0)</f>
        <v>465827.55239999999</v>
      </c>
      <c r="F4" s="25">
        <f>VLOOKUP(C4,RA!B8:I43,8,0)</f>
        <v>108786.13099999999</v>
      </c>
      <c r="G4" s="16">
        <f t="shared" ref="G4:G40" si="0">E4-F4</f>
        <v>357041.42139999999</v>
      </c>
      <c r="H4" s="27">
        <f>RA!J8</f>
        <v>23.3533054108802</v>
      </c>
      <c r="I4" s="20">
        <f>VLOOKUP(B4,RMS!B:D,3,FALSE)</f>
        <v>465828.10555213701</v>
      </c>
      <c r="J4" s="21">
        <f>VLOOKUP(B4,RMS!B:E,4,FALSE)</f>
        <v>357041.42367863201</v>
      </c>
      <c r="K4" s="22">
        <f t="shared" ref="K4:K40" si="1">E4-I4</f>
        <v>-0.55315213702851906</v>
      </c>
      <c r="L4" s="22">
        <f t="shared" ref="L4:L40" si="2">G4-J4</f>
        <v>-2.2786320187151432E-3</v>
      </c>
    </row>
    <row r="5" spans="1:13" x14ac:dyDescent="0.15">
      <c r="A5" s="41"/>
      <c r="B5" s="12">
        <v>13</v>
      </c>
      <c r="C5" s="38" t="s">
        <v>7</v>
      </c>
      <c r="D5" s="38"/>
      <c r="E5" s="15">
        <f>VLOOKUP(C5,RA!B8:D40,3,0)</f>
        <v>63961.529399999999</v>
      </c>
      <c r="F5" s="25">
        <f>VLOOKUP(C5,RA!B9:I44,8,0)</f>
        <v>14534.996499999999</v>
      </c>
      <c r="G5" s="16">
        <f t="shared" si="0"/>
        <v>49426.532899999998</v>
      </c>
      <c r="H5" s="27">
        <f>RA!J9</f>
        <v>22.724591854427999</v>
      </c>
      <c r="I5" s="20">
        <f>VLOOKUP(B5,RMS!B:D,3,FALSE)</f>
        <v>63961.556935073</v>
      </c>
      <c r="J5" s="21">
        <f>VLOOKUP(B5,RMS!B:E,4,FALSE)</f>
        <v>49426.530466288503</v>
      </c>
      <c r="K5" s="22">
        <f t="shared" si="1"/>
        <v>-2.7535073000763077E-2</v>
      </c>
      <c r="L5" s="22">
        <f t="shared" si="2"/>
        <v>2.4337114955415018E-3</v>
      </c>
      <c r="M5" s="35"/>
    </row>
    <row r="6" spans="1:13" x14ac:dyDescent="0.15">
      <c r="A6" s="41"/>
      <c r="B6" s="12">
        <v>14</v>
      </c>
      <c r="C6" s="38" t="s">
        <v>8</v>
      </c>
      <c r="D6" s="38"/>
      <c r="E6" s="15">
        <f>VLOOKUP(C6,RA!B10:D41,3,0)</f>
        <v>82903.930399999997</v>
      </c>
      <c r="F6" s="25">
        <f>VLOOKUP(C6,RA!B10:I45,8,0)</f>
        <v>21147.980599999999</v>
      </c>
      <c r="G6" s="16">
        <f t="shared" si="0"/>
        <v>61755.949800000002</v>
      </c>
      <c r="H6" s="27">
        <f>RA!J10</f>
        <v>25.509020498743499</v>
      </c>
      <c r="I6" s="20">
        <f>VLOOKUP(B6,RMS!B:D,3,FALSE)</f>
        <v>82905.688714529897</v>
      </c>
      <c r="J6" s="21">
        <f>VLOOKUP(B6,RMS!B:E,4,FALSE)</f>
        <v>61755.949817948698</v>
      </c>
      <c r="K6" s="22">
        <f t="shared" si="1"/>
        <v>-1.7583145298995078</v>
      </c>
      <c r="L6" s="22">
        <f t="shared" si="2"/>
        <v>-1.7948696040548384E-5</v>
      </c>
      <c r="M6" s="35"/>
    </row>
    <row r="7" spans="1:13" x14ac:dyDescent="0.15">
      <c r="A7" s="41"/>
      <c r="B7" s="12">
        <v>15</v>
      </c>
      <c r="C7" s="38" t="s">
        <v>9</v>
      </c>
      <c r="D7" s="38"/>
      <c r="E7" s="15">
        <f>VLOOKUP(C7,RA!B10:D42,3,0)</f>
        <v>39003.632700000002</v>
      </c>
      <c r="F7" s="25">
        <f>VLOOKUP(C7,RA!B11:I46,8,0)</f>
        <v>9087.2415999999994</v>
      </c>
      <c r="G7" s="16">
        <f t="shared" si="0"/>
        <v>29916.391100000001</v>
      </c>
      <c r="H7" s="27">
        <f>RA!J11</f>
        <v>23.298449326234199</v>
      </c>
      <c r="I7" s="20">
        <f>VLOOKUP(B7,RMS!B:D,3,FALSE)</f>
        <v>39003.668563247898</v>
      </c>
      <c r="J7" s="21">
        <f>VLOOKUP(B7,RMS!B:E,4,FALSE)</f>
        <v>29916.3913547009</v>
      </c>
      <c r="K7" s="22">
        <f t="shared" si="1"/>
        <v>-3.5863247896486428E-2</v>
      </c>
      <c r="L7" s="22">
        <f t="shared" si="2"/>
        <v>-2.5470089894952253E-4</v>
      </c>
      <c r="M7" s="35"/>
    </row>
    <row r="8" spans="1:13" x14ac:dyDescent="0.15">
      <c r="A8" s="41"/>
      <c r="B8" s="12">
        <v>16</v>
      </c>
      <c r="C8" s="38" t="s">
        <v>10</v>
      </c>
      <c r="D8" s="38"/>
      <c r="E8" s="15">
        <f>VLOOKUP(C8,RA!B12:D43,3,0)</f>
        <v>220561.13959999999</v>
      </c>
      <c r="F8" s="25">
        <f>VLOOKUP(C8,RA!B12:I47,8,0)</f>
        <v>29783.7372</v>
      </c>
      <c r="G8" s="16">
        <f t="shared" si="0"/>
        <v>190777.40239999999</v>
      </c>
      <c r="H8" s="27">
        <f>RA!J12</f>
        <v>13.503619565085</v>
      </c>
      <c r="I8" s="20">
        <f>VLOOKUP(B8,RMS!B:D,3,FALSE)</f>
        <v>220561.36875299099</v>
      </c>
      <c r="J8" s="21">
        <f>VLOOKUP(B8,RMS!B:E,4,FALSE)</f>
        <v>190777.27111111101</v>
      </c>
      <c r="K8" s="22">
        <f t="shared" si="1"/>
        <v>-0.22915299099986441</v>
      </c>
      <c r="L8" s="22">
        <f t="shared" si="2"/>
        <v>0.13128888898063451</v>
      </c>
      <c r="M8" s="35"/>
    </row>
    <row r="9" spans="1:13" x14ac:dyDescent="0.15">
      <c r="A9" s="41"/>
      <c r="B9" s="12">
        <v>17</v>
      </c>
      <c r="C9" s="38" t="s">
        <v>11</v>
      </c>
      <c r="D9" s="38"/>
      <c r="E9" s="15">
        <f>VLOOKUP(C9,RA!B12:D44,3,0)</f>
        <v>204506.09229999999</v>
      </c>
      <c r="F9" s="25">
        <f>VLOOKUP(C9,RA!B13:I48,8,0)</f>
        <v>57631.476900000001</v>
      </c>
      <c r="G9" s="16">
        <f t="shared" si="0"/>
        <v>146874.61539999998</v>
      </c>
      <c r="H9" s="27">
        <f>RA!J13</f>
        <v>28.180811755699501</v>
      </c>
      <c r="I9" s="20">
        <f>VLOOKUP(B9,RMS!B:D,3,FALSE)</f>
        <v>204506.25497008499</v>
      </c>
      <c r="J9" s="21">
        <f>VLOOKUP(B9,RMS!B:E,4,FALSE)</f>
        <v>146874.61444273501</v>
      </c>
      <c r="K9" s="22">
        <f t="shared" si="1"/>
        <v>-0.16267008500290103</v>
      </c>
      <c r="L9" s="22">
        <f t="shared" si="2"/>
        <v>9.5726497238501906E-4</v>
      </c>
      <c r="M9" s="35"/>
    </row>
    <row r="10" spans="1:13" x14ac:dyDescent="0.15">
      <c r="A10" s="41"/>
      <c r="B10" s="12">
        <v>18</v>
      </c>
      <c r="C10" s="38" t="s">
        <v>12</v>
      </c>
      <c r="D10" s="38"/>
      <c r="E10" s="15">
        <f>VLOOKUP(C10,RA!B14:D45,3,0)</f>
        <v>121855.8037</v>
      </c>
      <c r="F10" s="25">
        <f>VLOOKUP(C10,RA!B14:I49,8,0)</f>
        <v>22562.6122</v>
      </c>
      <c r="G10" s="16">
        <f t="shared" si="0"/>
        <v>99293.191500000001</v>
      </c>
      <c r="H10" s="27">
        <f>RA!J14</f>
        <v>18.515828967447</v>
      </c>
      <c r="I10" s="20">
        <f>VLOOKUP(B10,RMS!B:D,3,FALSE)</f>
        <v>121855.809219658</v>
      </c>
      <c r="J10" s="21">
        <f>VLOOKUP(B10,RMS!B:E,4,FALSE)</f>
        <v>99293.191629059802</v>
      </c>
      <c r="K10" s="22">
        <f t="shared" si="1"/>
        <v>-5.5196579924086109E-3</v>
      </c>
      <c r="L10" s="22">
        <f t="shared" si="2"/>
        <v>-1.290598011109978E-4</v>
      </c>
      <c r="M10" s="35"/>
    </row>
    <row r="11" spans="1:13" x14ac:dyDescent="0.15">
      <c r="A11" s="41"/>
      <c r="B11" s="12">
        <v>19</v>
      </c>
      <c r="C11" s="38" t="s">
        <v>13</v>
      </c>
      <c r="D11" s="38"/>
      <c r="E11" s="15">
        <f>VLOOKUP(C11,RA!B14:D46,3,0)</f>
        <v>87891.164799999999</v>
      </c>
      <c r="F11" s="25">
        <f>VLOOKUP(C11,RA!B15:I50,8,0)</f>
        <v>13753.602199999999</v>
      </c>
      <c r="G11" s="16">
        <f t="shared" si="0"/>
        <v>74137.562600000005</v>
      </c>
      <c r="H11" s="27">
        <f>RA!J15</f>
        <v>15.6484468391071</v>
      </c>
      <c r="I11" s="20">
        <f>VLOOKUP(B11,RMS!B:D,3,FALSE)</f>
        <v>87891.267322222193</v>
      </c>
      <c r="J11" s="21">
        <f>VLOOKUP(B11,RMS!B:E,4,FALSE)</f>
        <v>74137.563097435894</v>
      </c>
      <c r="K11" s="22">
        <f t="shared" si="1"/>
        <v>-0.10252222219423857</v>
      </c>
      <c r="L11" s="22">
        <f t="shared" si="2"/>
        <v>-4.9743588897399604E-4</v>
      </c>
      <c r="M11" s="35"/>
    </row>
    <row r="12" spans="1:13" x14ac:dyDescent="0.15">
      <c r="A12" s="41"/>
      <c r="B12" s="12">
        <v>21</v>
      </c>
      <c r="C12" s="38" t="s">
        <v>14</v>
      </c>
      <c r="D12" s="38"/>
      <c r="E12" s="15">
        <f>VLOOKUP(C12,RA!B16:D47,3,0)</f>
        <v>591475.1557</v>
      </c>
      <c r="F12" s="25">
        <f>VLOOKUP(C12,RA!B16:I51,8,0)</f>
        <v>43755.5147</v>
      </c>
      <c r="G12" s="16">
        <f t="shared" si="0"/>
        <v>547719.64100000006</v>
      </c>
      <c r="H12" s="27">
        <f>RA!J16</f>
        <v>7.3976927480945802</v>
      </c>
      <c r="I12" s="20">
        <f>VLOOKUP(B12,RMS!B:D,3,FALSE)</f>
        <v>591474.82432222203</v>
      </c>
      <c r="J12" s="21">
        <f>VLOOKUP(B12,RMS!B:E,4,FALSE)</f>
        <v>547719.64111111104</v>
      </c>
      <c r="K12" s="22">
        <f t="shared" si="1"/>
        <v>0.33137777796946466</v>
      </c>
      <c r="L12" s="22">
        <f t="shared" si="2"/>
        <v>-1.1111097410321236E-4</v>
      </c>
      <c r="M12" s="35"/>
    </row>
    <row r="13" spans="1:13" x14ac:dyDescent="0.15">
      <c r="A13" s="41"/>
      <c r="B13" s="12">
        <v>22</v>
      </c>
      <c r="C13" s="38" t="s">
        <v>15</v>
      </c>
      <c r="D13" s="38"/>
      <c r="E13" s="15">
        <f>VLOOKUP(C13,RA!B16:D48,3,0)</f>
        <v>1099085.7557000001</v>
      </c>
      <c r="F13" s="25">
        <f>VLOOKUP(C13,RA!B17:I52,8,0)</f>
        <v>47373.028599999998</v>
      </c>
      <c r="G13" s="16">
        <f t="shared" si="0"/>
        <v>1051712.7271</v>
      </c>
      <c r="H13" s="27">
        <f>RA!J17</f>
        <v>4.3102213229784301</v>
      </c>
      <c r="I13" s="20">
        <f>VLOOKUP(B13,RMS!B:D,3,FALSE)</f>
        <v>1099085.79757265</v>
      </c>
      <c r="J13" s="21">
        <f>VLOOKUP(B13,RMS!B:E,4,FALSE)</f>
        <v>1051712.7273700901</v>
      </c>
      <c r="K13" s="22">
        <f t="shared" si="1"/>
        <v>-4.1872649919241667E-2</v>
      </c>
      <c r="L13" s="22">
        <f t="shared" si="2"/>
        <v>-2.7009006589651108E-4</v>
      </c>
      <c r="M13" s="35"/>
    </row>
    <row r="14" spans="1:13" x14ac:dyDescent="0.15">
      <c r="A14" s="41"/>
      <c r="B14" s="12">
        <v>23</v>
      </c>
      <c r="C14" s="38" t="s">
        <v>16</v>
      </c>
      <c r="D14" s="38"/>
      <c r="E14" s="15">
        <f>VLOOKUP(C14,RA!B18:D49,3,0)</f>
        <v>1111820.5825</v>
      </c>
      <c r="F14" s="25">
        <f>VLOOKUP(C14,RA!B18:I53,8,0)</f>
        <v>157987.93059999999</v>
      </c>
      <c r="G14" s="16">
        <f t="shared" si="0"/>
        <v>953832.65190000006</v>
      </c>
      <c r="H14" s="27">
        <f>RA!J18</f>
        <v>14.2098404262992</v>
      </c>
      <c r="I14" s="20">
        <f>VLOOKUP(B14,RMS!B:D,3,FALSE)</f>
        <v>1111820.70339145</v>
      </c>
      <c r="J14" s="21">
        <f>VLOOKUP(B14,RMS!B:E,4,FALSE)</f>
        <v>953832.64483589702</v>
      </c>
      <c r="K14" s="22">
        <f t="shared" si="1"/>
        <v>-0.12089144997298717</v>
      </c>
      <c r="L14" s="22">
        <f t="shared" si="2"/>
        <v>7.0641030324622989E-3</v>
      </c>
      <c r="M14" s="35"/>
    </row>
    <row r="15" spans="1:13" x14ac:dyDescent="0.15">
      <c r="A15" s="41"/>
      <c r="B15" s="12">
        <v>24</v>
      </c>
      <c r="C15" s="38" t="s">
        <v>17</v>
      </c>
      <c r="D15" s="38"/>
      <c r="E15" s="15">
        <f>VLOOKUP(C15,RA!B18:D50,3,0)</f>
        <v>448810.9546</v>
      </c>
      <c r="F15" s="25">
        <f>VLOOKUP(C15,RA!B19:I54,8,0)</f>
        <v>37857.655100000004</v>
      </c>
      <c r="G15" s="16">
        <f t="shared" si="0"/>
        <v>410953.29949999996</v>
      </c>
      <c r="H15" s="27">
        <f>RA!J19</f>
        <v>8.4351005054545496</v>
      </c>
      <c r="I15" s="20">
        <f>VLOOKUP(B15,RMS!B:D,3,FALSE)</f>
        <v>448811.00533589697</v>
      </c>
      <c r="J15" s="21">
        <f>VLOOKUP(B15,RMS!B:E,4,FALSE)</f>
        <v>410953.30069145298</v>
      </c>
      <c r="K15" s="22">
        <f t="shared" si="1"/>
        <v>-5.0735896977130324E-2</v>
      </c>
      <c r="L15" s="22">
        <f t="shared" si="2"/>
        <v>-1.1914530186913908E-3</v>
      </c>
      <c r="M15" s="35"/>
    </row>
    <row r="16" spans="1:13" x14ac:dyDescent="0.15">
      <c r="A16" s="41"/>
      <c r="B16" s="12">
        <v>25</v>
      </c>
      <c r="C16" s="38" t="s">
        <v>18</v>
      </c>
      <c r="D16" s="38"/>
      <c r="E16" s="15">
        <f>VLOOKUP(C16,RA!B20:D51,3,0)</f>
        <v>812476.44499999995</v>
      </c>
      <c r="F16" s="25">
        <f>VLOOKUP(C16,RA!B20:I55,8,0)</f>
        <v>73156.408299999996</v>
      </c>
      <c r="G16" s="16">
        <f t="shared" si="0"/>
        <v>739320.03669999994</v>
      </c>
      <c r="H16" s="27">
        <f>RA!J20</f>
        <v>9.0041266734815899</v>
      </c>
      <c r="I16" s="20">
        <f>VLOOKUP(B16,RMS!B:D,3,FALSE)</f>
        <v>812476.40060000005</v>
      </c>
      <c r="J16" s="21">
        <f>VLOOKUP(B16,RMS!B:E,4,FALSE)</f>
        <v>739320.03670000006</v>
      </c>
      <c r="K16" s="22">
        <f t="shared" si="1"/>
        <v>4.4399999896995723E-2</v>
      </c>
      <c r="L16" s="22">
        <f t="shared" si="2"/>
        <v>0</v>
      </c>
      <c r="M16" s="35"/>
    </row>
    <row r="17" spans="1:13" x14ac:dyDescent="0.15">
      <c r="A17" s="41"/>
      <c r="B17" s="12">
        <v>26</v>
      </c>
      <c r="C17" s="38" t="s">
        <v>19</v>
      </c>
      <c r="D17" s="38"/>
      <c r="E17" s="15">
        <f>VLOOKUP(C17,RA!B20:D52,3,0)</f>
        <v>289966.14539999998</v>
      </c>
      <c r="F17" s="25">
        <f>VLOOKUP(C17,RA!B21:I56,8,0)</f>
        <v>27125.548299999999</v>
      </c>
      <c r="G17" s="16">
        <f t="shared" si="0"/>
        <v>262840.59709999996</v>
      </c>
      <c r="H17" s="27">
        <f>RA!J21</f>
        <v>9.3547294159395999</v>
      </c>
      <c r="I17" s="20">
        <f>VLOOKUP(B17,RMS!B:D,3,FALSE)</f>
        <v>289965.67420000001</v>
      </c>
      <c r="J17" s="21">
        <f>VLOOKUP(B17,RMS!B:E,4,FALSE)</f>
        <v>262840.59710000001</v>
      </c>
      <c r="K17" s="22">
        <f t="shared" si="1"/>
        <v>0.4711999999708496</v>
      </c>
      <c r="L17" s="22">
        <f t="shared" si="2"/>
        <v>0</v>
      </c>
      <c r="M17" s="35"/>
    </row>
    <row r="18" spans="1:13" x14ac:dyDescent="0.15">
      <c r="A18" s="41"/>
      <c r="B18" s="12">
        <v>27</v>
      </c>
      <c r="C18" s="38" t="s">
        <v>20</v>
      </c>
      <c r="D18" s="38"/>
      <c r="E18" s="15">
        <f>VLOOKUP(C18,RA!B22:D53,3,0)</f>
        <v>895152.57570000004</v>
      </c>
      <c r="F18" s="25">
        <f>VLOOKUP(C18,RA!B22:I57,8,0)</f>
        <v>80183.204700000002</v>
      </c>
      <c r="G18" s="16">
        <f t="shared" si="0"/>
        <v>814969.37100000004</v>
      </c>
      <c r="H18" s="27">
        <f>RA!J22</f>
        <v>8.9574902510108494</v>
      </c>
      <c r="I18" s="20">
        <f>VLOOKUP(B18,RMS!B:D,3,FALSE)</f>
        <v>895153.2</v>
      </c>
      <c r="J18" s="21">
        <f>VLOOKUP(B18,RMS!B:E,4,FALSE)</f>
        <v>814969.37210000004</v>
      </c>
      <c r="K18" s="22">
        <f t="shared" si="1"/>
        <v>-0.62429999990854412</v>
      </c>
      <c r="L18" s="22">
        <f t="shared" si="2"/>
        <v>-1.0999999940395355E-3</v>
      </c>
      <c r="M18" s="35"/>
    </row>
    <row r="19" spans="1:13" x14ac:dyDescent="0.15">
      <c r="A19" s="41"/>
      <c r="B19" s="12">
        <v>29</v>
      </c>
      <c r="C19" s="38" t="s">
        <v>21</v>
      </c>
      <c r="D19" s="38"/>
      <c r="E19" s="15">
        <f>VLOOKUP(C19,RA!B22:D54,3,0)</f>
        <v>2227050.2467</v>
      </c>
      <c r="F19" s="25">
        <f>VLOOKUP(C19,RA!B23:I58,8,0)</f>
        <v>149012.76149999999</v>
      </c>
      <c r="G19" s="16">
        <f t="shared" si="0"/>
        <v>2078037.4852</v>
      </c>
      <c r="H19" s="27">
        <f>RA!J23</f>
        <v>6.6910372462769603</v>
      </c>
      <c r="I19" s="20">
        <f>VLOOKUP(B19,RMS!B:D,3,FALSE)</f>
        <v>2227051.9086897401</v>
      </c>
      <c r="J19" s="21">
        <f>VLOOKUP(B19,RMS!B:E,4,FALSE)</f>
        <v>2078037.5131145299</v>
      </c>
      <c r="K19" s="22">
        <f t="shared" si="1"/>
        <v>-1.6619897400960326</v>
      </c>
      <c r="L19" s="22">
        <f t="shared" si="2"/>
        <v>-2.7914529899135232E-2</v>
      </c>
      <c r="M19" s="35"/>
    </row>
    <row r="20" spans="1:13" x14ac:dyDescent="0.15">
      <c r="A20" s="41"/>
      <c r="B20" s="12">
        <v>31</v>
      </c>
      <c r="C20" s="38" t="s">
        <v>22</v>
      </c>
      <c r="D20" s="38"/>
      <c r="E20" s="15">
        <f>VLOOKUP(C20,RA!B24:D55,3,0)</f>
        <v>204860.28690000001</v>
      </c>
      <c r="F20" s="25">
        <f>VLOOKUP(C20,RA!B24:I59,8,0)</f>
        <v>33707.568399999996</v>
      </c>
      <c r="G20" s="16">
        <f t="shared" si="0"/>
        <v>171152.71850000002</v>
      </c>
      <c r="H20" s="27">
        <f>RA!J24</f>
        <v>16.453930095516199</v>
      </c>
      <c r="I20" s="20">
        <f>VLOOKUP(B20,RMS!B:D,3,FALSE)</f>
        <v>204860.300111694</v>
      </c>
      <c r="J20" s="21">
        <f>VLOOKUP(B20,RMS!B:E,4,FALSE)</f>
        <v>171152.711146335</v>
      </c>
      <c r="K20" s="22">
        <f t="shared" si="1"/>
        <v>-1.3211693993071094E-2</v>
      </c>
      <c r="L20" s="22">
        <f t="shared" si="2"/>
        <v>7.3536650161258876E-3</v>
      </c>
      <c r="M20" s="35"/>
    </row>
    <row r="21" spans="1:13" x14ac:dyDescent="0.15">
      <c r="A21" s="41"/>
      <c r="B21" s="12">
        <v>32</v>
      </c>
      <c r="C21" s="38" t="s">
        <v>23</v>
      </c>
      <c r="D21" s="38"/>
      <c r="E21" s="15">
        <f>VLOOKUP(C21,RA!B24:D56,3,0)</f>
        <v>224718.8316</v>
      </c>
      <c r="F21" s="25">
        <f>VLOOKUP(C21,RA!B25:I60,8,0)</f>
        <v>33044.3675</v>
      </c>
      <c r="G21" s="16">
        <f t="shared" si="0"/>
        <v>191674.46410000001</v>
      </c>
      <c r="H21" s="27">
        <f>RA!J25</f>
        <v>14.7047611740965</v>
      </c>
      <c r="I21" s="20">
        <f>VLOOKUP(B21,RMS!B:D,3,FALSE)</f>
        <v>224718.83633228199</v>
      </c>
      <c r="J21" s="21">
        <f>VLOOKUP(B21,RMS!B:E,4,FALSE)</f>
        <v>191674.45911226</v>
      </c>
      <c r="K21" s="22">
        <f t="shared" si="1"/>
        <v>-4.732281988253817E-3</v>
      </c>
      <c r="L21" s="22">
        <f t="shared" si="2"/>
        <v>4.9877400160767138E-3</v>
      </c>
      <c r="M21" s="35"/>
    </row>
    <row r="22" spans="1:13" x14ac:dyDescent="0.15">
      <c r="A22" s="41"/>
      <c r="B22" s="12">
        <v>33</v>
      </c>
      <c r="C22" s="38" t="s">
        <v>24</v>
      </c>
      <c r="D22" s="38"/>
      <c r="E22" s="15">
        <f>VLOOKUP(C22,RA!B26:D57,3,0)</f>
        <v>465090.35230000003</v>
      </c>
      <c r="F22" s="25">
        <f>VLOOKUP(C22,RA!B26:I61,8,0)</f>
        <v>96223.088000000003</v>
      </c>
      <c r="G22" s="16">
        <f t="shared" si="0"/>
        <v>368867.26430000004</v>
      </c>
      <c r="H22" s="27">
        <f>RA!J26</f>
        <v>20.689117184252598</v>
      </c>
      <c r="I22" s="20">
        <f>VLOOKUP(B22,RMS!B:D,3,FALSE)</f>
        <v>465090.33535228</v>
      </c>
      <c r="J22" s="21">
        <f>VLOOKUP(B22,RMS!B:E,4,FALSE)</f>
        <v>368867.23492251901</v>
      </c>
      <c r="K22" s="22">
        <f t="shared" si="1"/>
        <v>1.6947720025200397E-2</v>
      </c>
      <c r="L22" s="22">
        <f t="shared" si="2"/>
        <v>2.9377481027040631E-2</v>
      </c>
      <c r="M22" s="35"/>
    </row>
    <row r="23" spans="1:13" x14ac:dyDescent="0.15">
      <c r="A23" s="41"/>
      <c r="B23" s="12">
        <v>34</v>
      </c>
      <c r="C23" s="38" t="s">
        <v>25</v>
      </c>
      <c r="D23" s="38"/>
      <c r="E23" s="15">
        <f>VLOOKUP(C23,RA!B26:D58,3,0)</f>
        <v>197862.21599999999</v>
      </c>
      <c r="F23" s="25">
        <f>VLOOKUP(C23,RA!B27:I62,8,0)</f>
        <v>370734.44520000002</v>
      </c>
      <c r="G23" s="16">
        <f t="shared" si="0"/>
        <v>-172872.22920000003</v>
      </c>
      <c r="H23" s="27">
        <f>RA!J27</f>
        <v>187.37000560026101</v>
      </c>
      <c r="I23" s="20">
        <f>VLOOKUP(B23,RMS!B:D,3,FALSE)</f>
        <v>197862.16290276099</v>
      </c>
      <c r="J23" s="21">
        <f>VLOOKUP(B23,RMS!B:E,4,FALSE)</f>
        <v>-172872.23374778399</v>
      </c>
      <c r="K23" s="22">
        <f t="shared" si="1"/>
        <v>5.3097238996997476E-2</v>
      </c>
      <c r="L23" s="22">
        <f t="shared" si="2"/>
        <v>4.5477839594241232E-3</v>
      </c>
      <c r="M23" s="35"/>
    </row>
    <row r="24" spans="1:13" x14ac:dyDescent="0.15">
      <c r="A24" s="41"/>
      <c r="B24" s="12">
        <v>35</v>
      </c>
      <c r="C24" s="38" t="s">
        <v>26</v>
      </c>
      <c r="D24" s="38"/>
      <c r="E24" s="15">
        <f>VLOOKUP(C24,RA!B28:D59,3,0)</f>
        <v>892414.35759999999</v>
      </c>
      <c r="F24" s="25">
        <f>VLOOKUP(C24,RA!B28:I63,8,0)</f>
        <v>38386.191599999998</v>
      </c>
      <c r="G24" s="16">
        <f t="shared" si="0"/>
        <v>854028.16599999997</v>
      </c>
      <c r="H24" s="27">
        <f>RA!J28</f>
        <v>4.3013866006406802</v>
      </c>
      <c r="I24" s="20">
        <f>VLOOKUP(B24,RMS!B:D,3,FALSE)</f>
        <v>892414.35446371697</v>
      </c>
      <c r="J24" s="21">
        <f>VLOOKUP(B24,RMS!B:E,4,FALSE)</f>
        <v>854028.18436283199</v>
      </c>
      <c r="K24" s="22">
        <f t="shared" si="1"/>
        <v>3.1362830195575953E-3</v>
      </c>
      <c r="L24" s="22">
        <f t="shared" si="2"/>
        <v>-1.8362832022830844E-2</v>
      </c>
      <c r="M24" s="35"/>
    </row>
    <row r="25" spans="1:13" x14ac:dyDescent="0.15">
      <c r="A25" s="41"/>
      <c r="B25" s="12">
        <v>36</v>
      </c>
      <c r="C25" s="38" t="s">
        <v>27</v>
      </c>
      <c r="D25" s="38"/>
      <c r="E25" s="15">
        <f>VLOOKUP(C25,RA!B28:D60,3,0)</f>
        <v>586101.39199999999</v>
      </c>
      <c r="F25" s="25">
        <f>VLOOKUP(C25,RA!B29:I64,8,0)</f>
        <v>77372.668900000004</v>
      </c>
      <c r="G25" s="16">
        <f t="shared" si="0"/>
        <v>508728.7231</v>
      </c>
      <c r="H25" s="27">
        <f>RA!J29</f>
        <v>13.2012429856164</v>
      </c>
      <c r="I25" s="20">
        <f>VLOOKUP(B25,RMS!B:D,3,FALSE)</f>
        <v>586101.39158141601</v>
      </c>
      <c r="J25" s="21">
        <f>VLOOKUP(B25,RMS!B:E,4,FALSE)</f>
        <v>508728.73478531302</v>
      </c>
      <c r="K25" s="22">
        <f t="shared" si="1"/>
        <v>4.1858397889882326E-4</v>
      </c>
      <c r="L25" s="22">
        <f t="shared" si="2"/>
        <v>-1.1685313016641885E-2</v>
      </c>
      <c r="M25" s="35"/>
    </row>
    <row r="26" spans="1:13" x14ac:dyDescent="0.15">
      <c r="A26" s="41"/>
      <c r="B26" s="12">
        <v>37</v>
      </c>
      <c r="C26" s="38" t="s">
        <v>28</v>
      </c>
      <c r="D26" s="38"/>
      <c r="E26" s="15">
        <f>VLOOKUP(C26,RA!B30:D61,3,0)</f>
        <v>845963.05610000005</v>
      </c>
      <c r="F26" s="25">
        <f>VLOOKUP(C26,RA!B30:I65,8,0)</f>
        <v>98688.065700000006</v>
      </c>
      <c r="G26" s="16">
        <f t="shared" si="0"/>
        <v>747274.99040000001</v>
      </c>
      <c r="H26" s="27">
        <f>RA!J30</f>
        <v>11.6657654241977</v>
      </c>
      <c r="I26" s="20">
        <f>VLOOKUP(B26,RMS!B:D,3,FALSE)</f>
        <v>845963.01771415898</v>
      </c>
      <c r="J26" s="21">
        <f>VLOOKUP(B26,RMS!B:E,4,FALSE)</f>
        <v>747274.96213375602</v>
      </c>
      <c r="K26" s="22">
        <f t="shared" si="1"/>
        <v>3.8385841064155102E-2</v>
      </c>
      <c r="L26" s="22">
        <f t="shared" si="2"/>
        <v>2.8266243985854089E-2</v>
      </c>
      <c r="M26" s="35"/>
    </row>
    <row r="27" spans="1:13" x14ac:dyDescent="0.15">
      <c r="A27" s="41"/>
      <c r="B27" s="12">
        <v>38</v>
      </c>
      <c r="C27" s="38" t="s">
        <v>29</v>
      </c>
      <c r="D27" s="38"/>
      <c r="E27" s="15">
        <f>VLOOKUP(C27,RA!B30:D62,3,0)</f>
        <v>640879.93420000002</v>
      </c>
      <c r="F27" s="25">
        <f>VLOOKUP(C27,RA!B31:I66,8,0)</f>
        <v>19988.780599999998</v>
      </c>
      <c r="G27" s="16">
        <f t="shared" si="0"/>
        <v>620891.15360000008</v>
      </c>
      <c r="H27" s="27">
        <f>RA!J31</f>
        <v>3.1189587211763299</v>
      </c>
      <c r="I27" s="20">
        <f>VLOOKUP(B27,RMS!B:D,3,FALSE)</f>
        <v>640879.89520000003</v>
      </c>
      <c r="J27" s="21">
        <f>VLOOKUP(B27,RMS!B:E,4,FALSE)</f>
        <v>620891.12890000001</v>
      </c>
      <c r="K27" s="22">
        <f t="shared" si="1"/>
        <v>3.8999999989755452E-2</v>
      </c>
      <c r="L27" s="22">
        <f t="shared" si="2"/>
        <v>2.470000006724149E-2</v>
      </c>
      <c r="M27" s="35"/>
    </row>
    <row r="28" spans="1:13" x14ac:dyDescent="0.15">
      <c r="A28" s="41"/>
      <c r="B28" s="12">
        <v>39</v>
      </c>
      <c r="C28" s="38" t="s">
        <v>30</v>
      </c>
      <c r="D28" s="38"/>
      <c r="E28" s="15">
        <f>VLOOKUP(C28,RA!B32:D63,3,0)</f>
        <v>98485.304499999998</v>
      </c>
      <c r="F28" s="25">
        <f>VLOOKUP(C28,RA!B32:I67,8,0)</f>
        <v>26105.513900000002</v>
      </c>
      <c r="G28" s="16">
        <f t="shared" si="0"/>
        <v>72379.790599999993</v>
      </c>
      <c r="H28" s="27">
        <f>RA!J32</f>
        <v>26.5070144551363</v>
      </c>
      <c r="I28" s="20">
        <f>VLOOKUP(B28,RMS!B:D,3,FALSE)</f>
        <v>98485.242520845597</v>
      </c>
      <c r="J28" s="21">
        <f>VLOOKUP(B28,RMS!B:E,4,FALSE)</f>
        <v>72379.787602733995</v>
      </c>
      <c r="K28" s="22">
        <f t="shared" si="1"/>
        <v>6.1979154401342385E-2</v>
      </c>
      <c r="L28" s="22">
        <f t="shared" si="2"/>
        <v>2.9972659976920113E-3</v>
      </c>
      <c r="M28" s="35"/>
    </row>
    <row r="29" spans="1:13" x14ac:dyDescent="0.15">
      <c r="A29" s="41"/>
      <c r="B29" s="12">
        <v>40</v>
      </c>
      <c r="C29" s="38" t="s">
        <v>31</v>
      </c>
      <c r="D29" s="38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5"/>
    </row>
    <row r="30" spans="1:13" x14ac:dyDescent="0.15">
      <c r="A30" s="41"/>
      <c r="B30" s="12">
        <v>41</v>
      </c>
      <c r="C30" s="38" t="s">
        <v>36</v>
      </c>
      <c r="D30" s="38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5"/>
    </row>
    <row r="31" spans="1:13" x14ac:dyDescent="0.15">
      <c r="A31" s="41"/>
      <c r="B31" s="12">
        <v>42</v>
      </c>
      <c r="C31" s="38" t="s">
        <v>32</v>
      </c>
      <c r="D31" s="38"/>
      <c r="E31" s="15">
        <f>VLOOKUP(C31,RA!B34:D66,3,0)</f>
        <v>148237.484</v>
      </c>
      <c r="F31" s="25">
        <f>VLOOKUP(C31,RA!B35:I70,8,0)</f>
        <v>8525.5902999999998</v>
      </c>
      <c r="G31" s="16">
        <f t="shared" si="0"/>
        <v>139711.89369999999</v>
      </c>
      <c r="H31" s="27">
        <f>RA!J35</f>
        <v>5.7513053176212798</v>
      </c>
      <c r="I31" s="20">
        <f>VLOOKUP(B31,RMS!B:D,3,FALSE)</f>
        <v>148237.4829</v>
      </c>
      <c r="J31" s="21">
        <f>VLOOKUP(B31,RMS!B:E,4,FALSE)</f>
        <v>139711.9045</v>
      </c>
      <c r="K31" s="22">
        <f t="shared" si="1"/>
        <v>1.0999999940395355E-3</v>
      </c>
      <c r="L31" s="22">
        <f t="shared" si="2"/>
        <v>-1.0800000018207356E-2</v>
      </c>
      <c r="M31" s="35"/>
    </row>
    <row r="32" spans="1:13" x14ac:dyDescent="0.15">
      <c r="A32" s="41"/>
      <c r="B32" s="12">
        <v>71</v>
      </c>
      <c r="C32" s="38" t="s">
        <v>37</v>
      </c>
      <c r="D32" s="38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5"/>
    </row>
    <row r="33" spans="1:13" x14ac:dyDescent="0.15">
      <c r="A33" s="41"/>
      <c r="B33" s="12">
        <v>72</v>
      </c>
      <c r="C33" s="38" t="s">
        <v>38</v>
      </c>
      <c r="D33" s="38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5"/>
    </row>
    <row r="34" spans="1:13" x14ac:dyDescent="0.15">
      <c r="A34" s="41"/>
      <c r="B34" s="12">
        <v>73</v>
      </c>
      <c r="C34" s="38" t="s">
        <v>39</v>
      </c>
      <c r="D34" s="38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5"/>
    </row>
    <row r="35" spans="1:13" x14ac:dyDescent="0.15">
      <c r="A35" s="41"/>
      <c r="B35" s="12">
        <v>75</v>
      </c>
      <c r="C35" s="38" t="s">
        <v>33</v>
      </c>
      <c r="D35" s="38"/>
      <c r="E35" s="15">
        <f>VLOOKUP(C35,RA!B8:D70,3,0)</f>
        <v>204655.5552</v>
      </c>
      <c r="F35" s="25">
        <f>VLOOKUP(C35,RA!B8:I74,8,0)</f>
        <v>10429.311600000001</v>
      </c>
      <c r="G35" s="16">
        <f t="shared" si="0"/>
        <v>194226.24359999999</v>
      </c>
      <c r="H35" s="27">
        <f>RA!J39</f>
        <v>5.0960315197933097</v>
      </c>
      <c r="I35" s="20">
        <f>VLOOKUP(B35,RMS!B:D,3,FALSE)</f>
        <v>204655.555555556</v>
      </c>
      <c r="J35" s="21">
        <f>VLOOKUP(B35,RMS!B:E,4,FALSE)</f>
        <v>194226.243589744</v>
      </c>
      <c r="K35" s="22">
        <f t="shared" si="1"/>
        <v>-3.5555599606595933E-4</v>
      </c>
      <c r="L35" s="22">
        <f t="shared" si="2"/>
        <v>1.025598612613976E-5</v>
      </c>
      <c r="M35" s="35"/>
    </row>
    <row r="36" spans="1:13" x14ac:dyDescent="0.15">
      <c r="A36" s="41"/>
      <c r="B36" s="12">
        <v>76</v>
      </c>
      <c r="C36" s="38" t="s">
        <v>34</v>
      </c>
      <c r="D36" s="38"/>
      <c r="E36" s="15">
        <f>VLOOKUP(C36,RA!B8:D71,3,0)</f>
        <v>312264.0637</v>
      </c>
      <c r="F36" s="25">
        <f>VLOOKUP(C36,RA!B8:I75,8,0)</f>
        <v>21086.4375</v>
      </c>
      <c r="G36" s="16">
        <f t="shared" si="0"/>
        <v>291177.6262</v>
      </c>
      <c r="H36" s="27">
        <f>RA!J40</f>
        <v>6.7527583065908798</v>
      </c>
      <c r="I36" s="20">
        <f>VLOOKUP(B36,RMS!B:D,3,FALSE)</f>
        <v>312264.05751794903</v>
      </c>
      <c r="J36" s="21">
        <f>VLOOKUP(B36,RMS!B:E,4,FALSE)</f>
        <v>291177.62448376103</v>
      </c>
      <c r="K36" s="22">
        <f t="shared" si="1"/>
        <v>6.1820509727112949E-3</v>
      </c>
      <c r="L36" s="22">
        <f t="shared" si="2"/>
        <v>1.7162389704026282E-3</v>
      </c>
      <c r="M36" s="35"/>
    </row>
    <row r="37" spans="1:13" x14ac:dyDescent="0.15">
      <c r="A37" s="41"/>
      <c r="B37" s="12">
        <v>77</v>
      </c>
      <c r="C37" s="38" t="s">
        <v>40</v>
      </c>
      <c r="D37" s="38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5"/>
    </row>
    <row r="38" spans="1:13" x14ac:dyDescent="0.15">
      <c r="A38" s="41"/>
      <c r="B38" s="12">
        <v>78</v>
      </c>
      <c r="C38" s="38" t="s">
        <v>41</v>
      </c>
      <c r="D38" s="38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5"/>
    </row>
    <row r="39" spans="1:13" s="34" customFormat="1" x14ac:dyDescent="0.15">
      <c r="A39" s="41"/>
      <c r="B39" s="12">
        <v>9101</v>
      </c>
      <c r="C39" s="38" t="s">
        <v>72</v>
      </c>
      <c r="D39" s="38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5"/>
    </row>
    <row r="40" spans="1:13" x14ac:dyDescent="0.15">
      <c r="A40" s="41"/>
      <c r="B40" s="12">
        <v>99</v>
      </c>
      <c r="C40" s="38" t="s">
        <v>35</v>
      </c>
      <c r="D40" s="38"/>
      <c r="E40" s="15">
        <f>VLOOKUP(C40,RA!B8:D74,3,0)</f>
        <v>9604.6041999999998</v>
      </c>
      <c r="F40" s="25">
        <f>VLOOKUP(C40,RA!B8:I78,8,0)</f>
        <v>1079.7748999999999</v>
      </c>
      <c r="G40" s="16">
        <f t="shared" si="0"/>
        <v>8524.8292999999994</v>
      </c>
      <c r="H40" s="27">
        <f>RA!J43</f>
        <v>0</v>
      </c>
      <c r="I40" s="20">
        <f>VLOOKUP(B40,RMS!B:D,3,FALSE)</f>
        <v>9604.6039633915698</v>
      </c>
      <c r="J40" s="21">
        <f>VLOOKUP(B40,RMS!B:E,4,FALSE)</f>
        <v>8524.8294380152802</v>
      </c>
      <c r="K40" s="22">
        <f t="shared" si="1"/>
        <v>2.3660842998651788E-4</v>
      </c>
      <c r="L40" s="22">
        <f t="shared" si="2"/>
        <v>-1.3801528075418901E-4</v>
      </c>
      <c r="M40" s="35"/>
    </row>
  </sheetData>
  <mergeCells count="40">
    <mergeCell ref="C38:D38"/>
    <mergeCell ref="C29:D29"/>
    <mergeCell ref="C27:D27"/>
    <mergeCell ref="C28:D28"/>
    <mergeCell ref="C23:D23"/>
    <mergeCell ref="C24:D24"/>
    <mergeCell ref="C25:D25"/>
    <mergeCell ref="C26:D26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W44"/>
    </sheetView>
  </sheetViews>
  <sheetFormatPr defaultRowHeight="11.25" x14ac:dyDescent="0.15"/>
  <cols>
    <col min="1" max="1" width="7.75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6" width="9.25" style="36" bestFit="1" customWidth="1"/>
    <col min="17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56" t="s">
        <v>47</v>
      </c>
      <c r="W1" s="46"/>
    </row>
    <row r="2" spans="1:23" ht="12.75" x14ac:dyDescent="0.2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56"/>
      <c r="W2" s="46"/>
    </row>
    <row r="3" spans="1:23" ht="23.25" thickBot="1" x14ac:dyDescent="0.2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57" t="s">
        <v>48</v>
      </c>
      <c r="W3" s="46"/>
    </row>
    <row r="4" spans="1:23" ht="15" thickTop="1" thickBo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55"/>
      <c r="W4" s="46"/>
    </row>
    <row r="5" spans="1:23" ht="15" thickTop="1" thickBot="1" x14ac:dyDescent="0.25">
      <c r="A5" s="58"/>
      <c r="B5" s="59"/>
      <c r="C5" s="60"/>
      <c r="D5" s="61" t="s">
        <v>0</v>
      </c>
      <c r="E5" s="61" t="s">
        <v>60</v>
      </c>
      <c r="F5" s="61" t="s">
        <v>61</v>
      </c>
      <c r="G5" s="61" t="s">
        <v>49</v>
      </c>
      <c r="H5" s="61" t="s">
        <v>50</v>
      </c>
      <c r="I5" s="61" t="s">
        <v>1</v>
      </c>
      <c r="J5" s="61" t="s">
        <v>2</v>
      </c>
      <c r="K5" s="61" t="s">
        <v>51</v>
      </c>
      <c r="L5" s="61" t="s">
        <v>52</v>
      </c>
      <c r="M5" s="61" t="s">
        <v>53</v>
      </c>
      <c r="N5" s="61" t="s">
        <v>54</v>
      </c>
      <c r="O5" s="61" t="s">
        <v>55</v>
      </c>
      <c r="P5" s="61" t="s">
        <v>62</v>
      </c>
      <c r="Q5" s="61" t="s">
        <v>63</v>
      </c>
      <c r="R5" s="61" t="s">
        <v>56</v>
      </c>
      <c r="S5" s="61" t="s">
        <v>57</v>
      </c>
      <c r="T5" s="61" t="s">
        <v>58</v>
      </c>
      <c r="U5" s="62" t="s">
        <v>59</v>
      </c>
      <c r="V5" s="55"/>
      <c r="W5" s="55"/>
    </row>
    <row r="6" spans="1:23" ht="14.25" thickBot="1" x14ac:dyDescent="0.2">
      <c r="A6" s="63" t="s">
        <v>3</v>
      </c>
      <c r="B6" s="47" t="s">
        <v>4</v>
      </c>
      <c r="C6" s="48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4"/>
      <c r="V6" s="55"/>
      <c r="W6" s="55"/>
    </row>
    <row r="7" spans="1:23" ht="14.25" thickBot="1" x14ac:dyDescent="0.2">
      <c r="A7" s="49" t="s">
        <v>5</v>
      </c>
      <c r="B7" s="50"/>
      <c r="C7" s="51"/>
      <c r="D7" s="65">
        <v>13593486.1449</v>
      </c>
      <c r="E7" s="65">
        <v>17568820.5374</v>
      </c>
      <c r="F7" s="66">
        <v>77.372787296464097</v>
      </c>
      <c r="G7" s="65">
        <v>12823660.681600001</v>
      </c>
      <c r="H7" s="66">
        <v>6.0031646377276502</v>
      </c>
      <c r="I7" s="65">
        <v>1729111.6340999999</v>
      </c>
      <c r="J7" s="66">
        <v>12.7201485746078</v>
      </c>
      <c r="K7" s="65">
        <v>1388859.7372000001</v>
      </c>
      <c r="L7" s="66">
        <v>10.8304467163016</v>
      </c>
      <c r="M7" s="66">
        <v>0.24498650784272999</v>
      </c>
      <c r="N7" s="65">
        <v>513745351.41060001</v>
      </c>
      <c r="O7" s="65">
        <v>5853810140.4488001</v>
      </c>
      <c r="P7" s="65">
        <v>794933</v>
      </c>
      <c r="Q7" s="65">
        <v>796412</v>
      </c>
      <c r="R7" s="66">
        <v>-0.185707899931187</v>
      </c>
      <c r="S7" s="65">
        <v>17.100165856619402</v>
      </c>
      <c r="T7" s="65">
        <v>16.4408816036172</v>
      </c>
      <c r="U7" s="67">
        <v>3.8554260732326702</v>
      </c>
      <c r="V7" s="55"/>
      <c r="W7" s="55"/>
    </row>
    <row r="8" spans="1:23" ht="14.25" thickBot="1" x14ac:dyDescent="0.2">
      <c r="A8" s="52">
        <v>41940</v>
      </c>
      <c r="B8" s="42" t="s">
        <v>6</v>
      </c>
      <c r="C8" s="43"/>
      <c r="D8" s="68">
        <v>465827.55239999999</v>
      </c>
      <c r="E8" s="68">
        <v>671649.15769999998</v>
      </c>
      <c r="F8" s="69">
        <v>69.355785987312601</v>
      </c>
      <c r="G8" s="68">
        <v>729328.17440000002</v>
      </c>
      <c r="H8" s="69">
        <v>-36.129225669469797</v>
      </c>
      <c r="I8" s="68">
        <v>108786.13099999999</v>
      </c>
      <c r="J8" s="69">
        <v>23.3533054108802</v>
      </c>
      <c r="K8" s="68">
        <v>18032.463599999999</v>
      </c>
      <c r="L8" s="69">
        <v>2.47247593510766</v>
      </c>
      <c r="M8" s="69">
        <v>5.0327936000935596</v>
      </c>
      <c r="N8" s="68">
        <v>18705457.127300002</v>
      </c>
      <c r="O8" s="68">
        <v>222813612.6295</v>
      </c>
      <c r="P8" s="68">
        <v>19885</v>
      </c>
      <c r="Q8" s="68">
        <v>20206</v>
      </c>
      <c r="R8" s="69">
        <v>-1.5886370385034201</v>
      </c>
      <c r="S8" s="68">
        <v>23.426077566004501</v>
      </c>
      <c r="T8" s="68">
        <v>23.724056725724999</v>
      </c>
      <c r="U8" s="70">
        <v>-1.27199766534083</v>
      </c>
      <c r="V8" s="55"/>
      <c r="W8" s="55"/>
    </row>
    <row r="9" spans="1:23" ht="12" customHeight="1" thickBot="1" x14ac:dyDescent="0.2">
      <c r="A9" s="53"/>
      <c r="B9" s="42" t="s">
        <v>7</v>
      </c>
      <c r="C9" s="43"/>
      <c r="D9" s="68">
        <v>63961.529399999999</v>
      </c>
      <c r="E9" s="68">
        <v>83987.92</v>
      </c>
      <c r="F9" s="69">
        <v>76.155629761994405</v>
      </c>
      <c r="G9" s="68">
        <v>60747.900399999999</v>
      </c>
      <c r="H9" s="69">
        <v>5.2901071129036303</v>
      </c>
      <c r="I9" s="68">
        <v>14534.996499999999</v>
      </c>
      <c r="J9" s="69">
        <v>22.724591854427999</v>
      </c>
      <c r="K9" s="68">
        <v>13423.418600000001</v>
      </c>
      <c r="L9" s="69">
        <v>22.096926003388301</v>
      </c>
      <c r="M9" s="69">
        <v>8.2808853178428996E-2</v>
      </c>
      <c r="N9" s="68">
        <v>3129266.1556000002</v>
      </c>
      <c r="O9" s="68">
        <v>38782383.969899997</v>
      </c>
      <c r="P9" s="68">
        <v>3876</v>
      </c>
      <c r="Q9" s="68">
        <v>3580</v>
      </c>
      <c r="R9" s="69">
        <v>8.2681564245810097</v>
      </c>
      <c r="S9" s="68">
        <v>16.501942569659398</v>
      </c>
      <c r="T9" s="68">
        <v>17.498130614525099</v>
      </c>
      <c r="U9" s="70">
        <v>-6.0367925816036303</v>
      </c>
      <c r="V9" s="55"/>
      <c r="W9" s="55"/>
    </row>
    <row r="10" spans="1:23" ht="14.25" thickBot="1" x14ac:dyDescent="0.2">
      <c r="A10" s="53"/>
      <c r="B10" s="42" t="s">
        <v>8</v>
      </c>
      <c r="C10" s="43"/>
      <c r="D10" s="68">
        <v>82903.930399999997</v>
      </c>
      <c r="E10" s="68">
        <v>127749.8581</v>
      </c>
      <c r="F10" s="69">
        <v>64.895516623669707</v>
      </c>
      <c r="G10" s="68">
        <v>84133.551000000007</v>
      </c>
      <c r="H10" s="69">
        <v>-1.4615104026692201</v>
      </c>
      <c r="I10" s="68">
        <v>21147.980599999999</v>
      </c>
      <c r="J10" s="69">
        <v>25.509020498743499</v>
      </c>
      <c r="K10" s="68">
        <v>22763.8845</v>
      </c>
      <c r="L10" s="69">
        <v>27.056845015373199</v>
      </c>
      <c r="M10" s="69">
        <v>-7.0985419909330993E-2</v>
      </c>
      <c r="N10" s="68">
        <v>4123690.7322999998</v>
      </c>
      <c r="O10" s="68">
        <v>54730779.538500004</v>
      </c>
      <c r="P10" s="68">
        <v>70948</v>
      </c>
      <c r="Q10" s="68">
        <v>71489</v>
      </c>
      <c r="R10" s="69">
        <v>-0.75675978122508003</v>
      </c>
      <c r="S10" s="68">
        <v>1.16851680667531</v>
      </c>
      <c r="T10" s="68">
        <v>1.1240564282616901</v>
      </c>
      <c r="U10" s="70">
        <v>3.8048557076487999</v>
      </c>
      <c r="V10" s="55"/>
      <c r="W10" s="55"/>
    </row>
    <row r="11" spans="1:23" ht="14.25" thickBot="1" x14ac:dyDescent="0.2">
      <c r="A11" s="53"/>
      <c r="B11" s="42" t="s">
        <v>9</v>
      </c>
      <c r="C11" s="43"/>
      <c r="D11" s="68">
        <v>39003.632700000002</v>
      </c>
      <c r="E11" s="68">
        <v>47702.301299999999</v>
      </c>
      <c r="F11" s="69">
        <v>81.764677252583596</v>
      </c>
      <c r="G11" s="68">
        <v>36829.825100000002</v>
      </c>
      <c r="H11" s="69">
        <v>5.90230226208703</v>
      </c>
      <c r="I11" s="68">
        <v>9087.2415999999994</v>
      </c>
      <c r="J11" s="69">
        <v>23.298449326234199</v>
      </c>
      <c r="K11" s="68">
        <v>9375.9606000000003</v>
      </c>
      <c r="L11" s="69">
        <v>25.457521382581898</v>
      </c>
      <c r="M11" s="69">
        <v>-3.0793538104245E-2</v>
      </c>
      <c r="N11" s="68">
        <v>1505132.8943</v>
      </c>
      <c r="O11" s="68">
        <v>21977556.4265</v>
      </c>
      <c r="P11" s="68">
        <v>1942</v>
      </c>
      <c r="Q11" s="68">
        <v>1904</v>
      </c>
      <c r="R11" s="69">
        <v>1.99579831932772</v>
      </c>
      <c r="S11" s="68">
        <v>20.084259886714701</v>
      </c>
      <c r="T11" s="68">
        <v>18.4530083508403</v>
      </c>
      <c r="U11" s="70">
        <v>8.1220395726577408</v>
      </c>
      <c r="V11" s="55"/>
      <c r="W11" s="55"/>
    </row>
    <row r="12" spans="1:23" ht="14.25" thickBot="1" x14ac:dyDescent="0.2">
      <c r="A12" s="53"/>
      <c r="B12" s="42" t="s">
        <v>10</v>
      </c>
      <c r="C12" s="43"/>
      <c r="D12" s="68">
        <v>220561.13959999999</v>
      </c>
      <c r="E12" s="68">
        <v>243182.78020000001</v>
      </c>
      <c r="F12" s="69">
        <v>90.697679917387504</v>
      </c>
      <c r="G12" s="68">
        <v>204014.9601</v>
      </c>
      <c r="H12" s="69">
        <v>8.1102775462592405</v>
      </c>
      <c r="I12" s="68">
        <v>29783.7372</v>
      </c>
      <c r="J12" s="69">
        <v>13.503619565085</v>
      </c>
      <c r="K12" s="68">
        <v>6331.8743000000004</v>
      </c>
      <c r="L12" s="69">
        <v>3.1036323497533602</v>
      </c>
      <c r="M12" s="69">
        <v>3.7037789742604299</v>
      </c>
      <c r="N12" s="68">
        <v>8441212.9793999996</v>
      </c>
      <c r="O12" s="68">
        <v>72847307.626800001</v>
      </c>
      <c r="P12" s="68">
        <v>4500</v>
      </c>
      <c r="Q12" s="68">
        <v>5206</v>
      </c>
      <c r="R12" s="69">
        <v>-13.561275451402199</v>
      </c>
      <c r="S12" s="68">
        <v>49.013586577777801</v>
      </c>
      <c r="T12" s="68">
        <v>47.078462946600098</v>
      </c>
      <c r="U12" s="70">
        <v>3.94813717234697</v>
      </c>
      <c r="V12" s="55"/>
      <c r="W12" s="55"/>
    </row>
    <row r="13" spans="1:23" ht="14.25" thickBot="1" x14ac:dyDescent="0.2">
      <c r="A13" s="53"/>
      <c r="B13" s="42" t="s">
        <v>11</v>
      </c>
      <c r="C13" s="43"/>
      <c r="D13" s="68">
        <v>204506.09229999999</v>
      </c>
      <c r="E13" s="68">
        <v>282645.48599999998</v>
      </c>
      <c r="F13" s="69">
        <v>72.354275029886693</v>
      </c>
      <c r="G13" s="68">
        <v>262578.52539999998</v>
      </c>
      <c r="H13" s="69">
        <v>-22.116215715483602</v>
      </c>
      <c r="I13" s="68">
        <v>57631.476900000001</v>
      </c>
      <c r="J13" s="69">
        <v>28.180811755699501</v>
      </c>
      <c r="K13" s="68">
        <v>63803.845500000003</v>
      </c>
      <c r="L13" s="69">
        <v>24.298957960406</v>
      </c>
      <c r="M13" s="69">
        <v>-9.6739758420987004E-2</v>
      </c>
      <c r="N13" s="68">
        <v>8449410.4686999992</v>
      </c>
      <c r="O13" s="68">
        <v>107760871.3477</v>
      </c>
      <c r="P13" s="68">
        <v>7404</v>
      </c>
      <c r="Q13" s="68">
        <v>7340</v>
      </c>
      <c r="R13" s="69">
        <v>0.87193460490462305</v>
      </c>
      <c r="S13" s="68">
        <v>27.621028133441399</v>
      </c>
      <c r="T13" s="68">
        <v>26.657562792915499</v>
      </c>
      <c r="U13" s="70">
        <v>3.4881588616875598</v>
      </c>
      <c r="V13" s="55"/>
      <c r="W13" s="55"/>
    </row>
    <row r="14" spans="1:23" ht="14.25" thickBot="1" x14ac:dyDescent="0.2">
      <c r="A14" s="53"/>
      <c r="B14" s="42" t="s">
        <v>12</v>
      </c>
      <c r="C14" s="43"/>
      <c r="D14" s="68">
        <v>121855.8037</v>
      </c>
      <c r="E14" s="68">
        <v>138889.9817</v>
      </c>
      <c r="F14" s="69">
        <v>87.735488340121194</v>
      </c>
      <c r="G14" s="68">
        <v>137831.83240000001</v>
      </c>
      <c r="H14" s="69">
        <v>-11.590957198940901</v>
      </c>
      <c r="I14" s="68">
        <v>22562.6122</v>
      </c>
      <c r="J14" s="69">
        <v>18.515828967447</v>
      </c>
      <c r="K14" s="68">
        <v>26539.5301</v>
      </c>
      <c r="L14" s="69">
        <v>19.255007814871099</v>
      </c>
      <c r="M14" s="69">
        <v>-0.149848843781903</v>
      </c>
      <c r="N14" s="68">
        <v>4352548.3084000004</v>
      </c>
      <c r="O14" s="68">
        <v>52161705.407399997</v>
      </c>
      <c r="P14" s="68">
        <v>2214</v>
      </c>
      <c r="Q14" s="68">
        <v>1951</v>
      </c>
      <c r="R14" s="69">
        <v>13.480266529984601</v>
      </c>
      <c r="S14" s="68">
        <v>55.0387550587173</v>
      </c>
      <c r="T14" s="68">
        <v>54.790279395181997</v>
      </c>
      <c r="U14" s="70">
        <v>0.45145582103052101</v>
      </c>
      <c r="V14" s="55"/>
      <c r="W14" s="55"/>
    </row>
    <row r="15" spans="1:23" ht="14.25" thickBot="1" x14ac:dyDescent="0.2">
      <c r="A15" s="53"/>
      <c r="B15" s="42" t="s">
        <v>13</v>
      </c>
      <c r="C15" s="43"/>
      <c r="D15" s="68">
        <v>87891.164799999999</v>
      </c>
      <c r="E15" s="68">
        <v>84470.403699999995</v>
      </c>
      <c r="F15" s="69">
        <v>104.049656388703</v>
      </c>
      <c r="G15" s="68">
        <v>73054.527000000002</v>
      </c>
      <c r="H15" s="69">
        <v>20.30899166591</v>
      </c>
      <c r="I15" s="68">
        <v>13753.602199999999</v>
      </c>
      <c r="J15" s="69">
        <v>15.6484468391071</v>
      </c>
      <c r="K15" s="68">
        <v>18215.167399999998</v>
      </c>
      <c r="L15" s="69">
        <v>24.9336600317733</v>
      </c>
      <c r="M15" s="69">
        <v>-0.24493682116805601</v>
      </c>
      <c r="N15" s="68">
        <v>2644325.0229000002</v>
      </c>
      <c r="O15" s="68">
        <v>40365885.778700002</v>
      </c>
      <c r="P15" s="68">
        <v>2785</v>
      </c>
      <c r="Q15" s="68">
        <v>2340</v>
      </c>
      <c r="R15" s="69">
        <v>19.017094017093999</v>
      </c>
      <c r="S15" s="68">
        <v>31.558766535008999</v>
      </c>
      <c r="T15" s="68">
        <v>28.874512222222201</v>
      </c>
      <c r="U15" s="70">
        <v>8.5055742270821604</v>
      </c>
      <c r="V15" s="55"/>
      <c r="W15" s="55"/>
    </row>
    <row r="16" spans="1:23" ht="14.25" thickBot="1" x14ac:dyDescent="0.2">
      <c r="A16" s="53"/>
      <c r="B16" s="42" t="s">
        <v>14</v>
      </c>
      <c r="C16" s="43"/>
      <c r="D16" s="68">
        <v>591475.1557</v>
      </c>
      <c r="E16" s="68">
        <v>691546.70030000003</v>
      </c>
      <c r="F16" s="69">
        <v>85.529315004093306</v>
      </c>
      <c r="G16" s="68">
        <v>601106.80489999999</v>
      </c>
      <c r="H16" s="69">
        <v>-1.6023191089314499</v>
      </c>
      <c r="I16" s="68">
        <v>43755.5147</v>
      </c>
      <c r="J16" s="69">
        <v>7.3976927480945802</v>
      </c>
      <c r="K16" s="68">
        <v>22306.514599999999</v>
      </c>
      <c r="L16" s="69">
        <v>3.7109070165510598</v>
      </c>
      <c r="M16" s="69">
        <v>0.96155766531092202</v>
      </c>
      <c r="N16" s="68">
        <v>27716144.169599999</v>
      </c>
      <c r="O16" s="68">
        <v>308865698.56059998</v>
      </c>
      <c r="P16" s="68">
        <v>32441</v>
      </c>
      <c r="Q16" s="68">
        <v>34145</v>
      </c>
      <c r="R16" s="69">
        <v>-4.9904817689266396</v>
      </c>
      <c r="S16" s="68">
        <v>18.232334259116602</v>
      </c>
      <c r="T16" s="68">
        <v>18.617957908917901</v>
      </c>
      <c r="U16" s="70">
        <v>-2.1150536421768602</v>
      </c>
      <c r="V16" s="55"/>
      <c r="W16" s="55"/>
    </row>
    <row r="17" spans="1:21" ht="12" thickBot="1" x14ac:dyDescent="0.2">
      <c r="A17" s="53"/>
      <c r="B17" s="42" t="s">
        <v>15</v>
      </c>
      <c r="C17" s="43"/>
      <c r="D17" s="68">
        <v>1099085.7557000001</v>
      </c>
      <c r="E17" s="68">
        <v>519797.88370000001</v>
      </c>
      <c r="F17" s="69">
        <v>211.44483080164599</v>
      </c>
      <c r="G17" s="68">
        <v>359294.08270000003</v>
      </c>
      <c r="H17" s="69">
        <v>205.90143523674601</v>
      </c>
      <c r="I17" s="68">
        <v>47373.028599999998</v>
      </c>
      <c r="J17" s="69">
        <v>4.3102213229784301</v>
      </c>
      <c r="K17" s="68">
        <v>47750.337500000001</v>
      </c>
      <c r="L17" s="69">
        <v>13.2900428365446</v>
      </c>
      <c r="M17" s="69">
        <v>-7.9017012183419996E-3</v>
      </c>
      <c r="N17" s="68">
        <v>18989921.559099998</v>
      </c>
      <c r="O17" s="68">
        <v>297699029.34920001</v>
      </c>
      <c r="P17" s="68">
        <v>8940</v>
      </c>
      <c r="Q17" s="68">
        <v>8804</v>
      </c>
      <c r="R17" s="69">
        <v>1.54475238527942</v>
      </c>
      <c r="S17" s="68">
        <v>122.940241129754</v>
      </c>
      <c r="T17" s="68">
        <v>60.2609525897319</v>
      </c>
      <c r="U17" s="70">
        <v>50.983541242504003</v>
      </c>
    </row>
    <row r="18" spans="1:21" ht="12" thickBot="1" x14ac:dyDescent="0.2">
      <c r="A18" s="53"/>
      <c r="B18" s="42" t="s">
        <v>16</v>
      </c>
      <c r="C18" s="43"/>
      <c r="D18" s="68">
        <v>1111820.5825</v>
      </c>
      <c r="E18" s="68">
        <v>1482527.3311000001</v>
      </c>
      <c r="F18" s="69">
        <v>74.994946749147303</v>
      </c>
      <c r="G18" s="68">
        <v>1138618.1458999999</v>
      </c>
      <c r="H18" s="69">
        <v>-2.3535162772957801</v>
      </c>
      <c r="I18" s="68">
        <v>157987.93059999999</v>
      </c>
      <c r="J18" s="69">
        <v>14.2098404262992</v>
      </c>
      <c r="K18" s="68">
        <v>175706.62849999999</v>
      </c>
      <c r="L18" s="69">
        <v>15.4315675657106</v>
      </c>
      <c r="M18" s="69">
        <v>-0.10084251260902199</v>
      </c>
      <c r="N18" s="68">
        <v>49762887.490699999</v>
      </c>
      <c r="O18" s="68">
        <v>679671611.52429998</v>
      </c>
      <c r="P18" s="68">
        <v>60388</v>
      </c>
      <c r="Q18" s="68">
        <v>57747</v>
      </c>
      <c r="R18" s="69">
        <v>4.5733977522642002</v>
      </c>
      <c r="S18" s="68">
        <v>18.411283408955398</v>
      </c>
      <c r="T18" s="68">
        <v>18.309942061059498</v>
      </c>
      <c r="U18" s="70">
        <v>0.55043065518551204</v>
      </c>
    </row>
    <row r="19" spans="1:21" ht="12" thickBot="1" x14ac:dyDescent="0.2">
      <c r="A19" s="53"/>
      <c r="B19" s="42" t="s">
        <v>17</v>
      </c>
      <c r="C19" s="43"/>
      <c r="D19" s="68">
        <v>448810.9546</v>
      </c>
      <c r="E19" s="68">
        <v>578642.04399999999</v>
      </c>
      <c r="F19" s="69">
        <v>77.562797113304796</v>
      </c>
      <c r="G19" s="68">
        <v>484415.23310000001</v>
      </c>
      <c r="H19" s="69">
        <v>-7.3499502218688697</v>
      </c>
      <c r="I19" s="68">
        <v>37857.655100000004</v>
      </c>
      <c r="J19" s="69">
        <v>8.4351005054545496</v>
      </c>
      <c r="K19" s="68">
        <v>47585.335500000001</v>
      </c>
      <c r="L19" s="69">
        <v>9.8232533265890805</v>
      </c>
      <c r="M19" s="69">
        <v>-0.204426012715619</v>
      </c>
      <c r="N19" s="68">
        <v>19116950.945</v>
      </c>
      <c r="O19" s="68">
        <v>220480462.7263</v>
      </c>
      <c r="P19" s="68">
        <v>10280</v>
      </c>
      <c r="Q19" s="68">
        <v>10216</v>
      </c>
      <c r="R19" s="69">
        <v>0.62646828504306895</v>
      </c>
      <c r="S19" s="68">
        <v>43.658653171206197</v>
      </c>
      <c r="T19" s="68">
        <v>45.389896779561496</v>
      </c>
      <c r="U19" s="70">
        <v>-3.9654077315812399</v>
      </c>
    </row>
    <row r="20" spans="1:21" ht="12" thickBot="1" x14ac:dyDescent="0.2">
      <c r="A20" s="53"/>
      <c r="B20" s="42" t="s">
        <v>18</v>
      </c>
      <c r="C20" s="43"/>
      <c r="D20" s="68">
        <v>812476.44499999995</v>
      </c>
      <c r="E20" s="68">
        <v>867388.56669999997</v>
      </c>
      <c r="F20" s="69">
        <v>93.669259221514295</v>
      </c>
      <c r="G20" s="68">
        <v>763779.45440000005</v>
      </c>
      <c r="H20" s="69">
        <v>6.3757921634923997</v>
      </c>
      <c r="I20" s="68">
        <v>73156.408299999996</v>
      </c>
      <c r="J20" s="69">
        <v>9.0041266734815899</v>
      </c>
      <c r="K20" s="68">
        <v>34454.337</v>
      </c>
      <c r="L20" s="69">
        <v>4.5110321836381697</v>
      </c>
      <c r="M20" s="69">
        <v>1.12328591027597</v>
      </c>
      <c r="N20" s="68">
        <v>30654260.574700002</v>
      </c>
      <c r="O20" s="68">
        <v>337018082.29329997</v>
      </c>
      <c r="P20" s="68">
        <v>35181</v>
      </c>
      <c r="Q20" s="68">
        <v>34691</v>
      </c>
      <c r="R20" s="69">
        <v>1.4124700931077201</v>
      </c>
      <c r="S20" s="68">
        <v>23.094182797532799</v>
      </c>
      <c r="T20" s="68">
        <v>24.044075610388902</v>
      </c>
      <c r="U20" s="70">
        <v>-4.1131258948794001</v>
      </c>
    </row>
    <row r="21" spans="1:21" ht="12" thickBot="1" x14ac:dyDescent="0.2">
      <c r="A21" s="53"/>
      <c r="B21" s="42" t="s">
        <v>19</v>
      </c>
      <c r="C21" s="43"/>
      <c r="D21" s="68">
        <v>289966.14539999998</v>
      </c>
      <c r="E21" s="68">
        <v>359291.28519999998</v>
      </c>
      <c r="F21" s="69">
        <v>80.705031639882407</v>
      </c>
      <c r="G21" s="68">
        <v>278271.83260000002</v>
      </c>
      <c r="H21" s="69">
        <v>4.2024780915608897</v>
      </c>
      <c r="I21" s="68">
        <v>27125.548299999999</v>
      </c>
      <c r="J21" s="69">
        <v>9.3547294159395999</v>
      </c>
      <c r="K21" s="68">
        <v>39310.145299999996</v>
      </c>
      <c r="L21" s="69">
        <v>14.126526904541601</v>
      </c>
      <c r="M21" s="69">
        <v>-0.30996061975889</v>
      </c>
      <c r="N21" s="68">
        <v>11042606.904100001</v>
      </c>
      <c r="O21" s="68">
        <v>130971643.0132</v>
      </c>
      <c r="P21" s="68">
        <v>26628</v>
      </c>
      <c r="Q21" s="68">
        <v>25762</v>
      </c>
      <c r="R21" s="69">
        <v>3.3615402530859502</v>
      </c>
      <c r="S21" s="68">
        <v>10.889520256872499</v>
      </c>
      <c r="T21" s="68">
        <v>11.1286125300831</v>
      </c>
      <c r="U21" s="70">
        <v>-2.19561805819417</v>
      </c>
    </row>
    <row r="22" spans="1:21" ht="12" thickBot="1" x14ac:dyDescent="0.2">
      <c r="A22" s="53"/>
      <c r="B22" s="42" t="s">
        <v>20</v>
      </c>
      <c r="C22" s="43"/>
      <c r="D22" s="68">
        <v>895152.57570000004</v>
      </c>
      <c r="E22" s="68">
        <v>938219.94709999999</v>
      </c>
      <c r="F22" s="69">
        <v>95.409672163428297</v>
      </c>
      <c r="G22" s="68">
        <v>805661.10710000002</v>
      </c>
      <c r="H22" s="69">
        <v>11.1078303037523</v>
      </c>
      <c r="I22" s="68">
        <v>80183.204700000002</v>
      </c>
      <c r="J22" s="69">
        <v>8.9574902510108494</v>
      </c>
      <c r="K22" s="68">
        <v>110360.0629</v>
      </c>
      <c r="L22" s="69">
        <v>13.698075025272599</v>
      </c>
      <c r="M22" s="69">
        <v>-0.27344002356490099</v>
      </c>
      <c r="N22" s="68">
        <v>34102090.041000001</v>
      </c>
      <c r="O22" s="68">
        <v>405639881.8556</v>
      </c>
      <c r="P22" s="68">
        <v>54626</v>
      </c>
      <c r="Q22" s="68">
        <v>55754</v>
      </c>
      <c r="R22" s="69">
        <v>-2.0231732252394501</v>
      </c>
      <c r="S22" s="68">
        <v>16.386932517482499</v>
      </c>
      <c r="T22" s="68">
        <v>16.4629281199555</v>
      </c>
      <c r="U22" s="70">
        <v>-0.46375734074649899</v>
      </c>
    </row>
    <row r="23" spans="1:21" ht="12" thickBot="1" x14ac:dyDescent="0.2">
      <c r="A23" s="53"/>
      <c r="B23" s="42" t="s">
        <v>21</v>
      </c>
      <c r="C23" s="43"/>
      <c r="D23" s="68">
        <v>2227050.2467</v>
      </c>
      <c r="E23" s="68">
        <v>2811360.1187</v>
      </c>
      <c r="F23" s="69">
        <v>79.216114359970703</v>
      </c>
      <c r="G23" s="68">
        <v>2134809.4951999998</v>
      </c>
      <c r="H23" s="69">
        <v>4.3207954483712996</v>
      </c>
      <c r="I23" s="68">
        <v>149012.76149999999</v>
      </c>
      <c r="J23" s="69">
        <v>6.6910372462769603</v>
      </c>
      <c r="K23" s="68">
        <v>212986.07310000001</v>
      </c>
      <c r="L23" s="69">
        <v>9.9768187081277002</v>
      </c>
      <c r="M23" s="69">
        <v>-0.30036382505612802</v>
      </c>
      <c r="N23" s="68">
        <v>85082659.189600006</v>
      </c>
      <c r="O23" s="68">
        <v>872102967.67209995</v>
      </c>
      <c r="P23" s="68">
        <v>72180</v>
      </c>
      <c r="Q23" s="68">
        <v>73923</v>
      </c>
      <c r="R23" s="69">
        <v>-2.3578588531309599</v>
      </c>
      <c r="S23" s="68">
        <v>30.854118131061199</v>
      </c>
      <c r="T23" s="68">
        <v>30.0381644738444</v>
      </c>
      <c r="U23" s="70">
        <v>2.6445534879682602</v>
      </c>
    </row>
    <row r="24" spans="1:21" ht="12" thickBot="1" x14ac:dyDescent="0.2">
      <c r="A24" s="53"/>
      <c r="B24" s="42" t="s">
        <v>22</v>
      </c>
      <c r="C24" s="43"/>
      <c r="D24" s="68">
        <v>204860.28690000001</v>
      </c>
      <c r="E24" s="68">
        <v>248718.17749999999</v>
      </c>
      <c r="F24" s="69">
        <v>82.366431339743997</v>
      </c>
      <c r="G24" s="68">
        <v>224703.3817</v>
      </c>
      <c r="H24" s="69">
        <v>-8.8307949127763408</v>
      </c>
      <c r="I24" s="68">
        <v>33707.568399999996</v>
      </c>
      <c r="J24" s="69">
        <v>16.453930095516199</v>
      </c>
      <c r="K24" s="68">
        <v>30981.277300000002</v>
      </c>
      <c r="L24" s="69">
        <v>13.787632863203999</v>
      </c>
      <c r="M24" s="69">
        <v>8.7998021308179006E-2</v>
      </c>
      <c r="N24" s="68">
        <v>7768135.7359999996</v>
      </c>
      <c r="O24" s="68">
        <v>92310528.2148</v>
      </c>
      <c r="P24" s="68">
        <v>23355</v>
      </c>
      <c r="Q24" s="68">
        <v>22578</v>
      </c>
      <c r="R24" s="69">
        <v>3.4414031357959098</v>
      </c>
      <c r="S24" s="68">
        <v>8.7715815414258191</v>
      </c>
      <c r="T24" s="68">
        <v>8.69273300558066</v>
      </c>
      <c r="U24" s="70">
        <v>0.89890899916718603</v>
      </c>
    </row>
    <row r="25" spans="1:21" ht="12" thickBot="1" x14ac:dyDescent="0.2">
      <c r="A25" s="53"/>
      <c r="B25" s="42" t="s">
        <v>23</v>
      </c>
      <c r="C25" s="43"/>
      <c r="D25" s="68">
        <v>224718.8316</v>
      </c>
      <c r="E25" s="68">
        <v>268322.30379999999</v>
      </c>
      <c r="F25" s="69">
        <v>83.749590853058294</v>
      </c>
      <c r="G25" s="68">
        <v>211398.9301</v>
      </c>
      <c r="H25" s="69">
        <v>6.3008367609519897</v>
      </c>
      <c r="I25" s="68">
        <v>33044.3675</v>
      </c>
      <c r="J25" s="69">
        <v>14.7047611740965</v>
      </c>
      <c r="K25" s="68">
        <v>20018.194899999999</v>
      </c>
      <c r="L25" s="69">
        <v>9.4693927213967495</v>
      </c>
      <c r="M25" s="69">
        <v>0.65071664378689797</v>
      </c>
      <c r="N25" s="68">
        <v>8646581.3864999991</v>
      </c>
      <c r="O25" s="68">
        <v>91153154.691400006</v>
      </c>
      <c r="P25" s="68">
        <v>16344</v>
      </c>
      <c r="Q25" s="68">
        <v>15315</v>
      </c>
      <c r="R25" s="69">
        <v>6.7189030362389897</v>
      </c>
      <c r="S25" s="68">
        <v>13.749316666666701</v>
      </c>
      <c r="T25" s="68">
        <v>13.2766632190663</v>
      </c>
      <c r="U25" s="70">
        <v>3.4376504597226498</v>
      </c>
    </row>
    <row r="26" spans="1:21" ht="12" thickBot="1" x14ac:dyDescent="0.2">
      <c r="A26" s="53"/>
      <c r="B26" s="42" t="s">
        <v>24</v>
      </c>
      <c r="C26" s="43"/>
      <c r="D26" s="68">
        <v>465090.35230000003</v>
      </c>
      <c r="E26" s="68">
        <v>487382.18040000001</v>
      </c>
      <c r="F26" s="69">
        <v>95.426211914086593</v>
      </c>
      <c r="G26" s="68">
        <v>481479.185</v>
      </c>
      <c r="H26" s="69">
        <v>-3.4038507189049301</v>
      </c>
      <c r="I26" s="68">
        <v>96223.088000000003</v>
      </c>
      <c r="J26" s="69">
        <v>20.689117184252598</v>
      </c>
      <c r="K26" s="68">
        <v>85650.476200000005</v>
      </c>
      <c r="L26" s="69">
        <v>17.7890299037538</v>
      </c>
      <c r="M26" s="69">
        <v>0.12343903115392101</v>
      </c>
      <c r="N26" s="68">
        <v>15386723.033399999</v>
      </c>
      <c r="O26" s="68">
        <v>188978924.47389999</v>
      </c>
      <c r="P26" s="68">
        <v>37758</v>
      </c>
      <c r="Q26" s="68">
        <v>37066</v>
      </c>
      <c r="R26" s="69">
        <v>1.86694005287864</v>
      </c>
      <c r="S26" s="68">
        <v>12.317663867259901</v>
      </c>
      <c r="T26" s="68">
        <v>12.2864633923272</v>
      </c>
      <c r="U26" s="70">
        <v>0.25329863900286698</v>
      </c>
    </row>
    <row r="27" spans="1:21" ht="12" thickBot="1" x14ac:dyDescent="0.2">
      <c r="A27" s="53"/>
      <c r="B27" s="42" t="s">
        <v>25</v>
      </c>
      <c r="C27" s="43"/>
      <c r="D27" s="68">
        <v>197862.21599999999</v>
      </c>
      <c r="E27" s="68">
        <v>245623.66130000001</v>
      </c>
      <c r="F27" s="69">
        <v>80.555030794991296</v>
      </c>
      <c r="G27" s="68">
        <v>193306.55369999999</v>
      </c>
      <c r="H27" s="69">
        <v>2.3567034913208902</v>
      </c>
      <c r="I27" s="68">
        <v>370734.44520000002</v>
      </c>
      <c r="J27" s="69">
        <v>187.37000560026101</v>
      </c>
      <c r="K27" s="68">
        <v>55197.830399999999</v>
      </c>
      <c r="L27" s="69">
        <v>28.554557175368</v>
      </c>
      <c r="M27" s="69">
        <v>5.7164677037741001</v>
      </c>
      <c r="N27" s="68">
        <v>6817695.9511000002</v>
      </c>
      <c r="O27" s="68">
        <v>84393210.399100006</v>
      </c>
      <c r="P27" s="68">
        <v>29682</v>
      </c>
      <c r="Q27" s="68">
        <v>28423</v>
      </c>
      <c r="R27" s="69">
        <v>4.4295113112620097</v>
      </c>
      <c r="S27" s="68">
        <v>6.66606751566606</v>
      </c>
      <c r="T27" s="68">
        <v>6.5785984167751499</v>
      </c>
      <c r="U27" s="70">
        <v>1.3121544101578899</v>
      </c>
    </row>
    <row r="28" spans="1:21" ht="12" thickBot="1" x14ac:dyDescent="0.2">
      <c r="A28" s="53"/>
      <c r="B28" s="42" t="s">
        <v>26</v>
      </c>
      <c r="C28" s="43"/>
      <c r="D28" s="68">
        <v>892414.35759999999</v>
      </c>
      <c r="E28" s="68">
        <v>1091818.5486999999</v>
      </c>
      <c r="F28" s="69">
        <v>81.736508201163502</v>
      </c>
      <c r="G28" s="68">
        <v>769666.23490000004</v>
      </c>
      <c r="H28" s="69">
        <v>15.9482275737285</v>
      </c>
      <c r="I28" s="68">
        <v>38386.191599999998</v>
      </c>
      <c r="J28" s="69">
        <v>4.3013866006406802</v>
      </c>
      <c r="K28" s="68">
        <v>41452.823700000001</v>
      </c>
      <c r="L28" s="69">
        <v>5.3858181404288601</v>
      </c>
      <c r="M28" s="69">
        <v>-7.3978846946438998E-2</v>
      </c>
      <c r="N28" s="68">
        <v>30409035.6395</v>
      </c>
      <c r="O28" s="68">
        <v>290823881.66960001</v>
      </c>
      <c r="P28" s="68">
        <v>46795</v>
      </c>
      <c r="Q28" s="68">
        <v>44907</v>
      </c>
      <c r="R28" s="69">
        <v>4.20424432716504</v>
      </c>
      <c r="S28" s="68">
        <v>19.070720324821</v>
      </c>
      <c r="T28" s="68">
        <v>18.848295216781398</v>
      </c>
      <c r="U28" s="70">
        <v>1.1663172877124499</v>
      </c>
    </row>
    <row r="29" spans="1:21" ht="12" thickBot="1" x14ac:dyDescent="0.2">
      <c r="A29" s="53"/>
      <c r="B29" s="42" t="s">
        <v>27</v>
      </c>
      <c r="C29" s="43"/>
      <c r="D29" s="68">
        <v>586101.39199999999</v>
      </c>
      <c r="E29" s="68">
        <v>571531.98010000004</v>
      </c>
      <c r="F29" s="69">
        <v>102.549185768651</v>
      </c>
      <c r="G29" s="68">
        <v>547212.11439999996</v>
      </c>
      <c r="H29" s="69">
        <v>7.1068012890468797</v>
      </c>
      <c r="I29" s="68">
        <v>77372.668900000004</v>
      </c>
      <c r="J29" s="69">
        <v>13.2012429856164</v>
      </c>
      <c r="K29" s="68">
        <v>67794.743000000002</v>
      </c>
      <c r="L29" s="69">
        <v>12.3891158868686</v>
      </c>
      <c r="M29" s="69">
        <v>0.14127829793528399</v>
      </c>
      <c r="N29" s="68">
        <v>19354918.924699999</v>
      </c>
      <c r="O29" s="68">
        <v>203447958.8655</v>
      </c>
      <c r="P29" s="68">
        <v>99007</v>
      </c>
      <c r="Q29" s="68">
        <v>99162</v>
      </c>
      <c r="R29" s="69">
        <v>-0.15630987676731301</v>
      </c>
      <c r="S29" s="68">
        <v>5.9197975092670196</v>
      </c>
      <c r="T29" s="68">
        <v>5.8228670972751697</v>
      </c>
      <c r="U29" s="70">
        <v>1.6373940466733601</v>
      </c>
    </row>
    <row r="30" spans="1:21" ht="12" thickBot="1" x14ac:dyDescent="0.2">
      <c r="A30" s="53"/>
      <c r="B30" s="42" t="s">
        <v>28</v>
      </c>
      <c r="C30" s="43"/>
      <c r="D30" s="68">
        <v>845963.05610000005</v>
      </c>
      <c r="E30" s="68">
        <v>1079435.03</v>
      </c>
      <c r="F30" s="69">
        <v>78.370910021328498</v>
      </c>
      <c r="G30" s="68">
        <v>764242.30559999996</v>
      </c>
      <c r="H30" s="69">
        <v>10.6930419712687</v>
      </c>
      <c r="I30" s="68">
        <v>98688.065700000006</v>
      </c>
      <c r="J30" s="69">
        <v>11.6657654241977</v>
      </c>
      <c r="K30" s="68">
        <v>91648.218099999998</v>
      </c>
      <c r="L30" s="69">
        <v>11.992036743902499</v>
      </c>
      <c r="M30" s="69">
        <v>7.6813796775826004E-2</v>
      </c>
      <c r="N30" s="68">
        <v>35577972.914499998</v>
      </c>
      <c r="O30" s="68">
        <v>369428308.24330002</v>
      </c>
      <c r="P30" s="68">
        <v>65962</v>
      </c>
      <c r="Q30" s="68">
        <v>69266</v>
      </c>
      <c r="R30" s="69">
        <v>-4.7700170357751297</v>
      </c>
      <c r="S30" s="68">
        <v>12.825006156575</v>
      </c>
      <c r="T30" s="68">
        <v>13.4185257168019</v>
      </c>
      <c r="U30" s="70">
        <v>-4.6278306067137303</v>
      </c>
    </row>
    <row r="31" spans="1:21" ht="12" thickBot="1" x14ac:dyDescent="0.2">
      <c r="A31" s="53"/>
      <c r="B31" s="42" t="s">
        <v>29</v>
      </c>
      <c r="C31" s="43"/>
      <c r="D31" s="68">
        <v>640879.93420000002</v>
      </c>
      <c r="E31" s="68">
        <v>965450.74179999996</v>
      </c>
      <c r="F31" s="69">
        <v>66.381422319396094</v>
      </c>
      <c r="G31" s="68">
        <v>632051.99860000005</v>
      </c>
      <c r="H31" s="69">
        <v>1.3967103370535801</v>
      </c>
      <c r="I31" s="68">
        <v>19988.780599999998</v>
      </c>
      <c r="J31" s="69">
        <v>3.1189587211763299</v>
      </c>
      <c r="K31" s="68">
        <v>45397.603600000002</v>
      </c>
      <c r="L31" s="69">
        <v>7.1825741712004803</v>
      </c>
      <c r="M31" s="69">
        <v>-0.55969524787867897</v>
      </c>
      <c r="N31" s="68">
        <v>31561405.853</v>
      </c>
      <c r="O31" s="68">
        <v>313662890.64840001</v>
      </c>
      <c r="P31" s="68">
        <v>26646</v>
      </c>
      <c r="Q31" s="68">
        <v>30579</v>
      </c>
      <c r="R31" s="69">
        <v>-12.861767879917601</v>
      </c>
      <c r="S31" s="68">
        <v>24.0516375516025</v>
      </c>
      <c r="T31" s="68">
        <v>24.0967456685961</v>
      </c>
      <c r="U31" s="70">
        <v>-0.187546968046648</v>
      </c>
    </row>
    <row r="32" spans="1:21" ht="12" thickBot="1" x14ac:dyDescent="0.2">
      <c r="A32" s="53"/>
      <c r="B32" s="42" t="s">
        <v>30</v>
      </c>
      <c r="C32" s="43"/>
      <c r="D32" s="68">
        <v>98485.304499999998</v>
      </c>
      <c r="E32" s="68">
        <v>126185.6976</v>
      </c>
      <c r="F32" s="69">
        <v>78.0479138073093</v>
      </c>
      <c r="G32" s="68">
        <v>105773.1666</v>
      </c>
      <c r="H32" s="69">
        <v>-6.8900859587198902</v>
      </c>
      <c r="I32" s="68">
        <v>26105.513900000002</v>
      </c>
      <c r="J32" s="69">
        <v>26.5070144551363</v>
      </c>
      <c r="K32" s="68">
        <v>27600.006300000001</v>
      </c>
      <c r="L32" s="69">
        <v>26.093580429878099</v>
      </c>
      <c r="M32" s="69">
        <v>-5.4148263002389001E-2</v>
      </c>
      <c r="N32" s="68">
        <v>3350023.2524000001</v>
      </c>
      <c r="O32" s="68">
        <v>44939807.717799999</v>
      </c>
      <c r="P32" s="68">
        <v>22115</v>
      </c>
      <c r="Q32" s="68">
        <v>21747</v>
      </c>
      <c r="R32" s="69">
        <v>1.6921874281510001</v>
      </c>
      <c r="S32" s="68">
        <v>4.4533260004521802</v>
      </c>
      <c r="T32" s="68">
        <v>4.4947565365337701</v>
      </c>
      <c r="U32" s="70">
        <v>-0.93032794090048099</v>
      </c>
    </row>
    <row r="33" spans="1:21" ht="12" thickBot="1" x14ac:dyDescent="0.2">
      <c r="A33" s="53"/>
      <c r="B33" s="42" t="s">
        <v>31</v>
      </c>
      <c r="C33" s="43"/>
      <c r="D33" s="71"/>
      <c r="E33" s="71"/>
      <c r="F33" s="71"/>
      <c r="G33" s="68">
        <v>14.7865</v>
      </c>
      <c r="H33" s="71"/>
      <c r="I33" s="71"/>
      <c r="J33" s="71"/>
      <c r="K33" s="68">
        <v>3.016</v>
      </c>
      <c r="L33" s="69">
        <v>20.396983735163801</v>
      </c>
      <c r="M33" s="71"/>
      <c r="N33" s="68">
        <v>48.213700000000003</v>
      </c>
      <c r="O33" s="68">
        <v>4994.4328999999998</v>
      </c>
      <c r="P33" s="71"/>
      <c r="Q33" s="71"/>
      <c r="R33" s="71"/>
      <c r="S33" s="71"/>
      <c r="T33" s="71"/>
      <c r="U33" s="72"/>
    </row>
    <row r="34" spans="1:21" ht="12" thickBot="1" x14ac:dyDescent="0.2">
      <c r="A34" s="53"/>
      <c r="B34" s="42" t="s">
        <v>36</v>
      </c>
      <c r="C34" s="43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68">
        <v>10</v>
      </c>
      <c r="P34" s="71"/>
      <c r="Q34" s="71"/>
      <c r="R34" s="71"/>
      <c r="S34" s="71"/>
      <c r="T34" s="71"/>
      <c r="U34" s="72"/>
    </row>
    <row r="35" spans="1:21" ht="12" thickBot="1" x14ac:dyDescent="0.2">
      <c r="A35" s="53"/>
      <c r="B35" s="42" t="s">
        <v>32</v>
      </c>
      <c r="C35" s="43"/>
      <c r="D35" s="68">
        <v>148237.484</v>
      </c>
      <c r="E35" s="68">
        <v>135004.17629999999</v>
      </c>
      <c r="F35" s="69">
        <v>109.802146913288</v>
      </c>
      <c r="G35" s="68">
        <v>154299.71530000001</v>
      </c>
      <c r="H35" s="69">
        <v>-3.9288674565688102</v>
      </c>
      <c r="I35" s="68">
        <v>8525.5902999999998</v>
      </c>
      <c r="J35" s="69">
        <v>5.7513053176212798</v>
      </c>
      <c r="K35" s="68">
        <v>13367.3307</v>
      </c>
      <c r="L35" s="69">
        <v>8.6632244745301907</v>
      </c>
      <c r="M35" s="69">
        <v>-0.36220697375280803</v>
      </c>
      <c r="N35" s="68">
        <v>5767829.2182999998</v>
      </c>
      <c r="O35" s="68">
        <v>52337867.082599998</v>
      </c>
      <c r="P35" s="68">
        <v>11069</v>
      </c>
      <c r="Q35" s="68">
        <v>10455</v>
      </c>
      <c r="R35" s="69">
        <v>5.8727881396461097</v>
      </c>
      <c r="S35" s="68">
        <v>13.392129731683101</v>
      </c>
      <c r="T35" s="68">
        <v>13.2160472979436</v>
      </c>
      <c r="U35" s="70">
        <v>1.3148202509040501</v>
      </c>
    </row>
    <row r="36" spans="1:21" ht="12" thickBot="1" x14ac:dyDescent="0.2">
      <c r="A36" s="53"/>
      <c r="B36" s="42" t="s">
        <v>37</v>
      </c>
      <c r="C36" s="43"/>
      <c r="D36" s="71"/>
      <c r="E36" s="68">
        <v>664226.32140000002</v>
      </c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2"/>
    </row>
    <row r="37" spans="1:21" ht="12" thickBot="1" x14ac:dyDescent="0.2">
      <c r="A37" s="53"/>
      <c r="B37" s="42" t="s">
        <v>38</v>
      </c>
      <c r="C37" s="43"/>
      <c r="D37" s="71"/>
      <c r="E37" s="68">
        <v>342149.60700000002</v>
      </c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2"/>
    </row>
    <row r="38" spans="1:21" ht="12" thickBot="1" x14ac:dyDescent="0.2">
      <c r="A38" s="53"/>
      <c r="B38" s="42" t="s">
        <v>39</v>
      </c>
      <c r="C38" s="43"/>
      <c r="D38" s="71"/>
      <c r="E38" s="68">
        <v>304041.72619999998</v>
      </c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2"/>
    </row>
    <row r="39" spans="1:21" ht="12" customHeight="1" thickBot="1" x14ac:dyDescent="0.2">
      <c r="A39" s="53"/>
      <c r="B39" s="42" t="s">
        <v>33</v>
      </c>
      <c r="C39" s="43"/>
      <c r="D39" s="68">
        <v>204655.5552</v>
      </c>
      <c r="E39" s="68">
        <v>354589.31170000002</v>
      </c>
      <c r="F39" s="69">
        <v>57.716222245623896</v>
      </c>
      <c r="G39" s="68">
        <v>218319.23130000001</v>
      </c>
      <c r="H39" s="69">
        <v>-6.2585764976536797</v>
      </c>
      <c r="I39" s="68">
        <v>10429.311600000001</v>
      </c>
      <c r="J39" s="69">
        <v>5.0960315197933097</v>
      </c>
      <c r="K39" s="68">
        <v>12037.302900000001</v>
      </c>
      <c r="L39" s="69">
        <v>5.5136246258851704</v>
      </c>
      <c r="M39" s="69">
        <v>-0.133584019057957</v>
      </c>
      <c r="N39" s="68">
        <v>8161960.9649999999</v>
      </c>
      <c r="O39" s="68">
        <v>86631986.940599993</v>
      </c>
      <c r="P39" s="68">
        <v>305</v>
      </c>
      <c r="Q39" s="68">
        <v>250</v>
      </c>
      <c r="R39" s="69">
        <v>22</v>
      </c>
      <c r="S39" s="68">
        <v>671.00182032786904</v>
      </c>
      <c r="T39" s="68">
        <v>710.43077240000002</v>
      </c>
      <c r="U39" s="70">
        <v>-5.87613190868323</v>
      </c>
    </row>
    <row r="40" spans="1:21" ht="12" thickBot="1" x14ac:dyDescent="0.2">
      <c r="A40" s="53"/>
      <c r="B40" s="42" t="s">
        <v>34</v>
      </c>
      <c r="C40" s="43"/>
      <c r="D40" s="68">
        <v>312264.0637</v>
      </c>
      <c r="E40" s="68">
        <v>343630.09820000001</v>
      </c>
      <c r="F40" s="69">
        <v>90.872151576855103</v>
      </c>
      <c r="G40" s="68">
        <v>346747.80579999997</v>
      </c>
      <c r="H40" s="69">
        <v>-9.9449056412745698</v>
      </c>
      <c r="I40" s="68">
        <v>21086.4375</v>
      </c>
      <c r="J40" s="69">
        <v>6.7527583065908798</v>
      </c>
      <c r="K40" s="68">
        <v>26186.368699999999</v>
      </c>
      <c r="L40" s="69">
        <v>7.5519926188383701</v>
      </c>
      <c r="M40" s="69">
        <v>-0.19475518955783999</v>
      </c>
      <c r="N40" s="68">
        <v>12426826.1347</v>
      </c>
      <c r="O40" s="68">
        <v>161598426.43110001</v>
      </c>
      <c r="P40" s="68">
        <v>1647</v>
      </c>
      <c r="Q40" s="68">
        <v>1572</v>
      </c>
      <c r="R40" s="69">
        <v>4.7709923664122096</v>
      </c>
      <c r="S40" s="68">
        <v>189.595667091682</v>
      </c>
      <c r="T40" s="68">
        <v>201.934236704835</v>
      </c>
      <c r="U40" s="70">
        <v>-6.5078331179299997</v>
      </c>
    </row>
    <row r="41" spans="1:21" ht="12" thickBot="1" x14ac:dyDescent="0.2">
      <c r="A41" s="53"/>
      <c r="B41" s="42" t="s">
        <v>40</v>
      </c>
      <c r="C41" s="43"/>
      <c r="D41" s="71"/>
      <c r="E41" s="68">
        <v>286895.06339999998</v>
      </c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2"/>
    </row>
    <row r="42" spans="1:21" ht="12" thickBot="1" x14ac:dyDescent="0.2">
      <c r="A42" s="53"/>
      <c r="B42" s="42" t="s">
        <v>41</v>
      </c>
      <c r="C42" s="43"/>
      <c r="D42" s="71"/>
      <c r="E42" s="68">
        <v>124764.1465</v>
      </c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2"/>
    </row>
    <row r="43" spans="1:21" ht="12" thickBot="1" x14ac:dyDescent="0.2">
      <c r="A43" s="53"/>
      <c r="B43" s="42" t="s">
        <v>71</v>
      </c>
      <c r="C43" s="43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68">
        <v>170.9402</v>
      </c>
      <c r="P43" s="71"/>
      <c r="Q43" s="71"/>
      <c r="R43" s="71"/>
      <c r="S43" s="71"/>
      <c r="T43" s="71"/>
      <c r="U43" s="72"/>
    </row>
    <row r="44" spans="1:21" ht="12" thickBot="1" x14ac:dyDescent="0.2">
      <c r="A44" s="54"/>
      <c r="B44" s="42" t="s">
        <v>35</v>
      </c>
      <c r="C44" s="43"/>
      <c r="D44" s="73">
        <v>9604.6041999999998</v>
      </c>
      <c r="E44" s="74"/>
      <c r="F44" s="74"/>
      <c r="G44" s="73">
        <v>19969.820400000001</v>
      </c>
      <c r="H44" s="75">
        <v>-51.904403707105999</v>
      </c>
      <c r="I44" s="73">
        <v>1079.7748999999999</v>
      </c>
      <c r="J44" s="75">
        <v>11.242263371977399</v>
      </c>
      <c r="K44" s="73">
        <v>2578.9663999999998</v>
      </c>
      <c r="L44" s="75">
        <v>12.914319449763299</v>
      </c>
      <c r="M44" s="75">
        <v>-0.58131486319480596</v>
      </c>
      <c r="N44" s="73">
        <v>697629.62509999995</v>
      </c>
      <c r="O44" s="73">
        <v>10208539.978</v>
      </c>
      <c r="P44" s="73">
        <v>30</v>
      </c>
      <c r="Q44" s="73">
        <v>34</v>
      </c>
      <c r="R44" s="75">
        <v>-11.764705882352899</v>
      </c>
      <c r="S44" s="73">
        <v>320.15347333333301</v>
      </c>
      <c r="T44" s="73">
        <v>335.71993823529402</v>
      </c>
      <c r="U44" s="76">
        <v>-4.8621883560680601</v>
      </c>
    </row>
  </sheetData>
  <mergeCells count="42"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  <mergeCell ref="B43:C43"/>
    <mergeCell ref="B44:C44"/>
    <mergeCell ref="B37:C37"/>
    <mergeCell ref="B38:C38"/>
    <mergeCell ref="B39:C39"/>
    <mergeCell ref="B40:C40"/>
    <mergeCell ref="B41:C41"/>
    <mergeCell ref="B42:C42"/>
    <mergeCell ref="B30:C30"/>
    <mergeCell ref="B19:C19"/>
    <mergeCell ref="B20:C20"/>
    <mergeCell ref="B21:C21"/>
    <mergeCell ref="B22:C22"/>
    <mergeCell ref="B23:C23"/>
    <mergeCell ref="B24:C24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13"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49382</v>
      </c>
      <c r="D2" s="32">
        <v>465828.10555213701</v>
      </c>
      <c r="E2" s="32">
        <v>357041.42367863201</v>
      </c>
      <c r="F2" s="32">
        <v>108786.681873504</v>
      </c>
      <c r="G2" s="32">
        <v>357041.42367863201</v>
      </c>
      <c r="H2" s="32">
        <v>0.23353395936589399</v>
      </c>
    </row>
    <row r="3" spans="1:8" ht="14.25" x14ac:dyDescent="0.2">
      <c r="A3" s="32">
        <v>2</v>
      </c>
      <c r="B3" s="33">
        <v>13</v>
      </c>
      <c r="C3" s="32">
        <v>11946.585999999999</v>
      </c>
      <c r="D3" s="32">
        <v>63961.556935073</v>
      </c>
      <c r="E3" s="32">
        <v>49426.530466288503</v>
      </c>
      <c r="F3" s="32">
        <v>14535.026468784499</v>
      </c>
      <c r="G3" s="32">
        <v>49426.530466288503</v>
      </c>
      <c r="H3" s="32">
        <v>0.22724628925995199</v>
      </c>
    </row>
    <row r="4" spans="1:8" ht="14.25" x14ac:dyDescent="0.2">
      <c r="A4" s="32">
        <v>3</v>
      </c>
      <c r="B4" s="33">
        <v>14</v>
      </c>
      <c r="C4" s="32">
        <v>87805</v>
      </c>
      <c r="D4" s="32">
        <v>82905.688714529897</v>
      </c>
      <c r="E4" s="32">
        <v>61755.949817948698</v>
      </c>
      <c r="F4" s="32">
        <v>21149.738896581199</v>
      </c>
      <c r="G4" s="32">
        <v>61755.949817948698</v>
      </c>
      <c r="H4" s="32">
        <v>0.25510600327326499</v>
      </c>
    </row>
    <row r="5" spans="1:8" ht="14.25" x14ac:dyDescent="0.2">
      <c r="A5" s="32">
        <v>4</v>
      </c>
      <c r="B5" s="33">
        <v>15</v>
      </c>
      <c r="C5" s="32">
        <v>2555</v>
      </c>
      <c r="D5" s="32">
        <v>39003.668563247898</v>
      </c>
      <c r="E5" s="32">
        <v>29916.3913547009</v>
      </c>
      <c r="F5" s="32">
        <v>9087.2772085470096</v>
      </c>
      <c r="G5" s="32">
        <v>29916.3913547009</v>
      </c>
      <c r="H5" s="32">
        <v>0.23298519199062501</v>
      </c>
    </row>
    <row r="6" spans="1:8" ht="14.25" x14ac:dyDescent="0.2">
      <c r="A6" s="32">
        <v>5</v>
      </c>
      <c r="B6" s="33">
        <v>16</v>
      </c>
      <c r="C6" s="32">
        <v>8592</v>
      </c>
      <c r="D6" s="32">
        <v>220561.36875299099</v>
      </c>
      <c r="E6" s="32">
        <v>190777.27111111101</v>
      </c>
      <c r="F6" s="32">
        <v>29784.0976418803</v>
      </c>
      <c r="G6" s="32">
        <v>190777.27111111101</v>
      </c>
      <c r="H6" s="32">
        <v>0.13503768955675899</v>
      </c>
    </row>
    <row r="7" spans="1:8" ht="14.25" x14ac:dyDescent="0.2">
      <c r="A7" s="32">
        <v>6</v>
      </c>
      <c r="B7" s="33">
        <v>17</v>
      </c>
      <c r="C7" s="32">
        <v>12938</v>
      </c>
      <c r="D7" s="32">
        <v>204506.25497008499</v>
      </c>
      <c r="E7" s="32">
        <v>146874.61444273501</v>
      </c>
      <c r="F7" s="32">
        <v>57631.640527350399</v>
      </c>
      <c r="G7" s="32">
        <v>146874.61444273501</v>
      </c>
      <c r="H7" s="32">
        <v>0.28180869350808202</v>
      </c>
    </row>
    <row r="8" spans="1:8" ht="14.25" x14ac:dyDescent="0.2">
      <c r="A8" s="32">
        <v>7</v>
      </c>
      <c r="B8" s="33">
        <v>18</v>
      </c>
      <c r="C8" s="32">
        <v>49916</v>
      </c>
      <c r="D8" s="32">
        <v>121855.809219658</v>
      </c>
      <c r="E8" s="32">
        <v>99293.191629059802</v>
      </c>
      <c r="F8" s="32">
        <v>22562.6175905983</v>
      </c>
      <c r="G8" s="32">
        <v>99293.191629059802</v>
      </c>
      <c r="H8" s="32">
        <v>0.18515832552493899</v>
      </c>
    </row>
    <row r="9" spans="1:8" ht="14.25" x14ac:dyDescent="0.2">
      <c r="A9" s="32">
        <v>8</v>
      </c>
      <c r="B9" s="33">
        <v>19</v>
      </c>
      <c r="C9" s="32">
        <v>23266</v>
      </c>
      <c r="D9" s="32">
        <v>87891.267322222193</v>
      </c>
      <c r="E9" s="32">
        <v>74137.563097435894</v>
      </c>
      <c r="F9" s="32">
        <v>13753.704224786299</v>
      </c>
      <c r="G9" s="32">
        <v>74137.563097435894</v>
      </c>
      <c r="H9" s="32">
        <v>0.15648544666403799</v>
      </c>
    </row>
    <row r="10" spans="1:8" ht="14.25" x14ac:dyDescent="0.2">
      <c r="A10" s="32">
        <v>9</v>
      </c>
      <c r="B10" s="33">
        <v>21</v>
      </c>
      <c r="C10" s="32">
        <v>126231</v>
      </c>
      <c r="D10" s="32">
        <v>591474.82432222203</v>
      </c>
      <c r="E10" s="32">
        <v>547719.64111111104</v>
      </c>
      <c r="F10" s="32">
        <v>43755.1832111111</v>
      </c>
      <c r="G10" s="32">
        <v>547719.64111111104</v>
      </c>
      <c r="H10" s="37">
        <v>7.3976408482390899E-2</v>
      </c>
    </row>
    <row r="11" spans="1:8" ht="14.25" x14ac:dyDescent="0.2">
      <c r="A11" s="32">
        <v>10</v>
      </c>
      <c r="B11" s="33">
        <v>22</v>
      </c>
      <c r="C11" s="32">
        <v>57589.2</v>
      </c>
      <c r="D11" s="32">
        <v>1099085.79757265</v>
      </c>
      <c r="E11" s="32">
        <v>1051712.7273700901</v>
      </c>
      <c r="F11" s="32">
        <v>47373.0702025641</v>
      </c>
      <c r="G11" s="32">
        <v>1051712.7273700901</v>
      </c>
      <c r="H11" s="32">
        <v>4.3102249439660102E-2</v>
      </c>
    </row>
    <row r="12" spans="1:8" ht="14.25" x14ac:dyDescent="0.2">
      <c r="A12" s="32">
        <v>11</v>
      </c>
      <c r="B12" s="33">
        <v>23</v>
      </c>
      <c r="C12" s="32">
        <v>140128.22500000001</v>
      </c>
      <c r="D12" s="32">
        <v>1111820.70339145</v>
      </c>
      <c r="E12" s="32">
        <v>953832.64483589702</v>
      </c>
      <c r="F12" s="32">
        <v>157988.058555556</v>
      </c>
      <c r="G12" s="32">
        <v>953832.64483589702</v>
      </c>
      <c r="H12" s="32">
        <v>0.142098503898727</v>
      </c>
    </row>
    <row r="13" spans="1:8" ht="14.25" x14ac:dyDescent="0.2">
      <c r="A13" s="32">
        <v>12</v>
      </c>
      <c r="B13" s="33">
        <v>24</v>
      </c>
      <c r="C13" s="32">
        <v>18606</v>
      </c>
      <c r="D13" s="32">
        <v>448811.00533589697</v>
      </c>
      <c r="E13" s="32">
        <v>410953.30069145298</v>
      </c>
      <c r="F13" s="32">
        <v>37857.704644444399</v>
      </c>
      <c r="G13" s="32">
        <v>410953.30069145298</v>
      </c>
      <c r="H13" s="32">
        <v>8.4351105909515597E-2</v>
      </c>
    </row>
    <row r="14" spans="1:8" ht="14.25" x14ac:dyDescent="0.2">
      <c r="A14" s="32">
        <v>13</v>
      </c>
      <c r="B14" s="33">
        <v>25</v>
      </c>
      <c r="C14" s="32">
        <v>70994</v>
      </c>
      <c r="D14" s="32">
        <v>812476.40060000005</v>
      </c>
      <c r="E14" s="32">
        <v>739320.03670000006</v>
      </c>
      <c r="F14" s="32">
        <v>73156.363899999997</v>
      </c>
      <c r="G14" s="32">
        <v>739320.03670000006</v>
      </c>
      <c r="H14" s="32">
        <v>9.0041217007626601E-2</v>
      </c>
    </row>
    <row r="15" spans="1:8" ht="14.25" x14ac:dyDescent="0.2">
      <c r="A15" s="32">
        <v>14</v>
      </c>
      <c r="B15" s="33">
        <v>26</v>
      </c>
      <c r="C15" s="32">
        <v>50695</v>
      </c>
      <c r="D15" s="32">
        <v>289965.67420000001</v>
      </c>
      <c r="E15" s="32">
        <v>262840.59710000001</v>
      </c>
      <c r="F15" s="32">
        <v>27125.077099999999</v>
      </c>
      <c r="G15" s="32">
        <v>262840.59710000001</v>
      </c>
      <c r="H15" s="32">
        <v>9.3545821155682204E-2</v>
      </c>
    </row>
    <row r="16" spans="1:8" ht="14.25" x14ac:dyDescent="0.2">
      <c r="A16" s="32">
        <v>15</v>
      </c>
      <c r="B16" s="33">
        <v>27</v>
      </c>
      <c r="C16" s="32">
        <v>123258.74</v>
      </c>
      <c r="D16" s="32">
        <v>895153.2</v>
      </c>
      <c r="E16" s="32">
        <v>814969.37210000004</v>
      </c>
      <c r="F16" s="32">
        <v>80183.827900000004</v>
      </c>
      <c r="G16" s="32">
        <v>814969.37210000004</v>
      </c>
      <c r="H16" s="32">
        <v>8.9575536232233799E-2</v>
      </c>
    </row>
    <row r="17" spans="1:8" ht="14.25" x14ac:dyDescent="0.2">
      <c r="A17" s="32">
        <v>16</v>
      </c>
      <c r="B17" s="33">
        <v>29</v>
      </c>
      <c r="C17" s="32">
        <v>170194</v>
      </c>
      <c r="D17" s="32">
        <v>2227051.9086897401</v>
      </c>
      <c r="E17" s="32">
        <v>2078037.5131145299</v>
      </c>
      <c r="F17" s="32">
        <v>149014.395575214</v>
      </c>
      <c r="G17" s="32">
        <v>2078037.5131145299</v>
      </c>
      <c r="H17" s="32">
        <v>6.6911056268501801E-2</v>
      </c>
    </row>
    <row r="18" spans="1:8" ht="14.25" x14ac:dyDescent="0.2">
      <c r="A18" s="32">
        <v>17</v>
      </c>
      <c r="B18" s="33">
        <v>31</v>
      </c>
      <c r="C18" s="32">
        <v>26858.028999999999</v>
      </c>
      <c r="D18" s="32">
        <v>204860.300111694</v>
      </c>
      <c r="E18" s="32">
        <v>171152.711146335</v>
      </c>
      <c r="F18" s="32">
        <v>33707.588965358897</v>
      </c>
      <c r="G18" s="32">
        <v>171152.711146335</v>
      </c>
      <c r="H18" s="32">
        <v>0.164539390731054</v>
      </c>
    </row>
    <row r="19" spans="1:8" ht="14.25" x14ac:dyDescent="0.2">
      <c r="A19" s="32">
        <v>18</v>
      </c>
      <c r="B19" s="33">
        <v>32</v>
      </c>
      <c r="C19" s="32">
        <v>13773.712</v>
      </c>
      <c r="D19" s="32">
        <v>224718.83633228199</v>
      </c>
      <c r="E19" s="32">
        <v>191674.45911226</v>
      </c>
      <c r="F19" s="32">
        <v>33044.377220021597</v>
      </c>
      <c r="G19" s="32">
        <v>191674.45911226</v>
      </c>
      <c r="H19" s="32">
        <v>0.14704765189848301</v>
      </c>
    </row>
    <row r="20" spans="1:8" ht="14.25" x14ac:dyDescent="0.2">
      <c r="A20" s="32">
        <v>19</v>
      </c>
      <c r="B20" s="33">
        <v>33</v>
      </c>
      <c r="C20" s="32">
        <v>34522.034</v>
      </c>
      <c r="D20" s="32">
        <v>465090.33535228</v>
      </c>
      <c r="E20" s="32">
        <v>368867.23492251901</v>
      </c>
      <c r="F20" s="32">
        <v>96223.100429761194</v>
      </c>
      <c r="G20" s="32">
        <v>368867.23492251901</v>
      </c>
      <c r="H20" s="32">
        <v>0.20689120610704001</v>
      </c>
    </row>
    <row r="21" spans="1:8" ht="14.25" x14ac:dyDescent="0.2">
      <c r="A21" s="32">
        <v>20</v>
      </c>
      <c r="B21" s="33">
        <v>34</v>
      </c>
      <c r="C21" s="32">
        <v>38016.451000000001</v>
      </c>
      <c r="D21" s="32">
        <v>197862.16290276099</v>
      </c>
      <c r="E21" s="32">
        <v>-172872.23374778399</v>
      </c>
      <c r="F21" s="32">
        <v>370734.39665054501</v>
      </c>
      <c r="G21" s="32">
        <v>-172872.23374778399</v>
      </c>
      <c r="H21" s="32">
        <v>1.87370031344872</v>
      </c>
    </row>
    <row r="22" spans="1:8" ht="14.25" x14ac:dyDescent="0.2">
      <c r="A22" s="32">
        <v>21</v>
      </c>
      <c r="B22" s="33">
        <v>35</v>
      </c>
      <c r="C22" s="32">
        <v>38184.169000000002</v>
      </c>
      <c r="D22" s="32">
        <v>892414.35446371697</v>
      </c>
      <c r="E22" s="32">
        <v>854028.18436283199</v>
      </c>
      <c r="F22" s="32">
        <v>38386.170100885</v>
      </c>
      <c r="G22" s="32">
        <v>854028.18436283199</v>
      </c>
      <c r="H22" s="32">
        <v>4.3013842066617798E-2</v>
      </c>
    </row>
    <row r="23" spans="1:8" ht="14.25" x14ac:dyDescent="0.2">
      <c r="A23" s="32">
        <v>22</v>
      </c>
      <c r="B23" s="33">
        <v>36</v>
      </c>
      <c r="C23" s="32">
        <v>146777.68400000001</v>
      </c>
      <c r="D23" s="32">
        <v>586101.39158141601</v>
      </c>
      <c r="E23" s="32">
        <v>508728.73478531302</v>
      </c>
      <c r="F23" s="32">
        <v>77372.656796103198</v>
      </c>
      <c r="G23" s="32">
        <v>508728.73478531302</v>
      </c>
      <c r="H23" s="32">
        <v>0.13201240929890401</v>
      </c>
    </row>
    <row r="24" spans="1:8" ht="14.25" x14ac:dyDescent="0.2">
      <c r="A24" s="32">
        <v>23</v>
      </c>
      <c r="B24" s="33">
        <v>37</v>
      </c>
      <c r="C24" s="32">
        <v>101024.37699999999</v>
      </c>
      <c r="D24" s="32">
        <v>845963.01771415898</v>
      </c>
      <c r="E24" s="32">
        <v>747274.96213375602</v>
      </c>
      <c r="F24" s="32">
        <v>98688.055580403205</v>
      </c>
      <c r="G24" s="32">
        <v>747274.96213375602</v>
      </c>
      <c r="H24" s="32">
        <v>0.116657647573134</v>
      </c>
    </row>
    <row r="25" spans="1:8" ht="14.25" x14ac:dyDescent="0.2">
      <c r="A25" s="32">
        <v>24</v>
      </c>
      <c r="B25" s="33">
        <v>38</v>
      </c>
      <c r="C25" s="32">
        <v>129430.74400000001</v>
      </c>
      <c r="D25" s="32">
        <v>640879.89520000003</v>
      </c>
      <c r="E25" s="32">
        <v>620891.12890000001</v>
      </c>
      <c r="F25" s="32">
        <v>19988.766299999999</v>
      </c>
      <c r="G25" s="32">
        <v>620891.12890000001</v>
      </c>
      <c r="H25" s="32">
        <v>3.11895667966961E-2</v>
      </c>
    </row>
    <row r="26" spans="1:8" ht="14.25" x14ac:dyDescent="0.2">
      <c r="A26" s="32">
        <v>25</v>
      </c>
      <c r="B26" s="33">
        <v>39</v>
      </c>
      <c r="C26" s="32">
        <v>82563.793999999994</v>
      </c>
      <c r="D26" s="32">
        <v>98485.242520845597</v>
      </c>
      <c r="E26" s="32">
        <v>72379.787602733995</v>
      </c>
      <c r="F26" s="32">
        <v>26105.4549181117</v>
      </c>
      <c r="G26" s="32">
        <v>72379.787602733995</v>
      </c>
      <c r="H26" s="32">
        <v>0.26506971247581701</v>
      </c>
    </row>
    <row r="27" spans="1:8" ht="14.25" x14ac:dyDescent="0.2">
      <c r="A27" s="32">
        <v>26</v>
      </c>
      <c r="B27" s="33">
        <v>42</v>
      </c>
      <c r="C27" s="32">
        <v>8718.8970000000008</v>
      </c>
      <c r="D27" s="32">
        <v>148237.4829</v>
      </c>
      <c r="E27" s="32">
        <v>139711.9045</v>
      </c>
      <c r="F27" s="32">
        <v>8525.5784000000003</v>
      </c>
      <c r="G27" s="32">
        <v>139711.9045</v>
      </c>
      <c r="H27" s="32">
        <v>5.7512973326397501E-2</v>
      </c>
    </row>
    <row r="28" spans="1:8" ht="14.25" x14ac:dyDescent="0.2">
      <c r="A28" s="32">
        <v>27</v>
      </c>
      <c r="B28" s="33">
        <v>75</v>
      </c>
      <c r="C28" s="32">
        <v>311</v>
      </c>
      <c r="D28" s="32">
        <v>204655.555555556</v>
      </c>
      <c r="E28" s="32">
        <v>194226.243589744</v>
      </c>
      <c r="F28" s="32">
        <v>10429.311965811999</v>
      </c>
      <c r="G28" s="32">
        <v>194226.243589744</v>
      </c>
      <c r="H28" s="32">
        <v>5.0960316896849801E-2</v>
      </c>
    </row>
    <row r="29" spans="1:8" ht="14.25" x14ac:dyDescent="0.2">
      <c r="A29" s="32">
        <v>28</v>
      </c>
      <c r="B29" s="33">
        <v>76</v>
      </c>
      <c r="C29" s="32">
        <v>2776</v>
      </c>
      <c r="D29" s="32">
        <v>312264.05751794903</v>
      </c>
      <c r="E29" s="32">
        <v>291177.62448376103</v>
      </c>
      <c r="F29" s="32">
        <v>21086.433034188001</v>
      </c>
      <c r="G29" s="32">
        <v>291177.62448376103</v>
      </c>
      <c r="H29" s="32">
        <v>6.7527570101390905E-2</v>
      </c>
    </row>
    <row r="30" spans="1:8" ht="14.25" x14ac:dyDescent="0.2">
      <c r="A30" s="32">
        <v>29</v>
      </c>
      <c r="B30" s="33">
        <v>99</v>
      </c>
      <c r="C30" s="32">
        <v>29</v>
      </c>
      <c r="D30" s="32">
        <v>9604.6039633915698</v>
      </c>
      <c r="E30" s="32">
        <v>8524.8294380152802</v>
      </c>
      <c r="F30" s="32">
        <v>1079.7745253763001</v>
      </c>
      <c r="G30" s="32">
        <v>8524.8294380152802</v>
      </c>
      <c r="H30" s="32">
        <v>0.112422597484697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2014-10-29T00:46:32Z</dcterms:modified>
</cp:coreProperties>
</file>