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<sst xmlns="http://schemas.openxmlformats.org/spreadsheetml/2006/main" count="116" uniqueCount="73">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</sst>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11" fontId="32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2" sqref="K2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0" t="s">
        <v>5</v>
      </c>
      <c r="B3" s="40"/>
      <c r="C3" s="40"/>
      <c r="D3" s="40"/>
      <c r="E3" s="15">
        <f>RA!D7</f>
        <v>23624487.745299999</v>
      </c>
      <c r="F3" s="25">
        <f>RA!I7</f>
        <v>2684503.3021999998</v>
      </c>
      <c r="G3" s="16">
        <f>E3-F3</f>
        <v>20939984.443099998</v>
      </c>
      <c r="H3" s="27">
        <f>RA!J7</f>
        <v>11.363223326330401</v>
      </c>
      <c r="I3" s="20">
        <f>SUM(I4:I40)</f>
        <v>23624495.780829709</v>
      </c>
      <c r="J3" s="21">
        <f>SUM(J4:J40)</f>
        <v>20939984.585487466</v>
      </c>
      <c r="K3" s="22">
        <f>E3-I3</f>
        <v>-8.0355297103524208</v>
      </c>
      <c r="L3" s="22">
        <f>G3-J3</f>
        <v>-0.14238746836781502</v>
      </c>
    </row>
    <row r="4" spans="1:13" x14ac:dyDescent="0.15">
      <c r="A4" s="41">
        <f>RA!A8</f>
        <v>41945</v>
      </c>
      <c r="B4" s="12">
        <v>12</v>
      </c>
      <c r="C4" s="38" t="s">
        <v>6</v>
      </c>
      <c r="D4" s="38"/>
      <c r="E4" s="15">
        <f>VLOOKUP(C4,RA!B8:D39,3,0)</f>
        <v>845777.62620000006</v>
      </c>
      <c r="F4" s="25">
        <f>VLOOKUP(C4,RA!B8:I43,8,0)</f>
        <v>211409.11550000001</v>
      </c>
      <c r="G4" s="16">
        <f t="shared" ref="G4:G40" si="0">E4-F4</f>
        <v>634368.51069999998</v>
      </c>
      <c r="H4" s="27">
        <f>RA!J8</f>
        <v>24.9958273843021</v>
      </c>
      <c r="I4" s="20">
        <f>VLOOKUP(B4,RMS!B:D,3,FALSE)</f>
        <v>845778.70449230797</v>
      </c>
      <c r="J4" s="21">
        <f>VLOOKUP(B4,RMS!B:E,4,FALSE)</f>
        <v>634368.52109743597</v>
      </c>
      <c r="K4" s="22">
        <f t="shared" ref="K4:K40" si="1">E4-I4</f>
        <v>-1.0782923079095781</v>
      </c>
      <c r="L4" s="22">
        <f t="shared" ref="L4:L40" si="2">G4-J4</f>
        <v>-1.0397435980848968E-2</v>
      </c>
    </row>
    <row r="5" spans="1:13" x14ac:dyDescent="0.15">
      <c r="A5" s="41"/>
      <c r="B5" s="12">
        <v>13</v>
      </c>
      <c r="C5" s="38" t="s">
        <v>7</v>
      </c>
      <c r="D5" s="38"/>
      <c r="E5" s="15">
        <f>VLOOKUP(C5,RA!B8:D40,3,0)</f>
        <v>152318.19500000001</v>
      </c>
      <c r="F5" s="25">
        <f>VLOOKUP(C5,RA!B9:I44,8,0)</f>
        <v>32959.9899</v>
      </c>
      <c r="G5" s="16">
        <f t="shared" si="0"/>
        <v>119358.20510000001</v>
      </c>
      <c r="H5" s="27">
        <f>RA!J9</f>
        <v>21.638905253571298</v>
      </c>
      <c r="I5" s="20">
        <f>VLOOKUP(B5,RMS!B:D,3,FALSE)</f>
        <v>152318.25525614599</v>
      </c>
      <c r="J5" s="21">
        <f>VLOOKUP(B5,RMS!B:E,4,FALSE)</f>
        <v>119358.21521540001</v>
      </c>
      <c r="K5" s="22">
        <f t="shared" si="1"/>
        <v>-6.0256145981838927E-2</v>
      </c>
      <c r="L5" s="22">
        <f t="shared" si="2"/>
        <v>-1.0115400000358932E-2</v>
      </c>
      <c r="M5" s="35"/>
    </row>
    <row r="6" spans="1:13" x14ac:dyDescent="0.15">
      <c r="A6" s="41"/>
      <c r="B6" s="12">
        <v>14</v>
      </c>
      <c r="C6" s="38" t="s">
        <v>8</v>
      </c>
      <c r="D6" s="38"/>
      <c r="E6" s="15">
        <f>VLOOKUP(C6,RA!B10:D41,3,0)</f>
        <v>181438.62539999999</v>
      </c>
      <c r="F6" s="25">
        <f>VLOOKUP(C6,RA!B10:I45,8,0)</f>
        <v>47924.928699999997</v>
      </c>
      <c r="G6" s="16">
        <f t="shared" si="0"/>
        <v>133513.6967</v>
      </c>
      <c r="H6" s="27">
        <f>RA!J10</f>
        <v>26.413851292328001</v>
      </c>
      <c r="I6" s="20">
        <f>VLOOKUP(B6,RMS!B:D,3,FALSE)</f>
        <v>181441.57777264999</v>
      </c>
      <c r="J6" s="21">
        <f>VLOOKUP(B6,RMS!B:E,4,FALSE)</f>
        <v>133513.695911966</v>
      </c>
      <c r="K6" s="22">
        <f t="shared" si="1"/>
        <v>-2.9523726500046905</v>
      </c>
      <c r="L6" s="22">
        <f t="shared" si="2"/>
        <v>7.8803399810567498E-4</v>
      </c>
      <c r="M6" s="35"/>
    </row>
    <row r="7" spans="1:13" x14ac:dyDescent="0.15">
      <c r="A7" s="41"/>
      <c r="B7" s="12">
        <v>15</v>
      </c>
      <c r="C7" s="38" t="s">
        <v>9</v>
      </c>
      <c r="D7" s="38"/>
      <c r="E7" s="15">
        <f>VLOOKUP(C7,RA!B10:D42,3,0)</f>
        <v>76856.900599999994</v>
      </c>
      <c r="F7" s="25">
        <f>VLOOKUP(C7,RA!B11:I46,8,0)</f>
        <v>18420.311600000001</v>
      </c>
      <c r="G7" s="16">
        <f t="shared" si="0"/>
        <v>58436.588999999993</v>
      </c>
      <c r="H7" s="27">
        <f>RA!J11</f>
        <v>23.967023723566601</v>
      </c>
      <c r="I7" s="20">
        <f>VLOOKUP(B7,RMS!B:D,3,FALSE)</f>
        <v>76856.986434188002</v>
      </c>
      <c r="J7" s="21">
        <f>VLOOKUP(B7,RMS!B:E,4,FALSE)</f>
        <v>58436.589735042697</v>
      </c>
      <c r="K7" s="22">
        <f t="shared" si="1"/>
        <v>-8.5834188008448109E-2</v>
      </c>
      <c r="L7" s="22">
        <f t="shared" si="2"/>
        <v>-7.3504270403645933E-4</v>
      </c>
      <c r="M7" s="35"/>
    </row>
    <row r="8" spans="1:13" x14ac:dyDescent="0.15">
      <c r="A8" s="41"/>
      <c r="B8" s="12">
        <v>16</v>
      </c>
      <c r="C8" s="38" t="s">
        <v>10</v>
      </c>
      <c r="D8" s="38"/>
      <c r="E8" s="15">
        <f>VLOOKUP(C8,RA!B12:D43,3,0)</f>
        <v>373346.01819999999</v>
      </c>
      <c r="F8" s="25">
        <f>VLOOKUP(C8,RA!B12:I47,8,0)</f>
        <v>58430.747499999998</v>
      </c>
      <c r="G8" s="16">
        <f t="shared" si="0"/>
        <v>314915.27069999999</v>
      </c>
      <c r="H8" s="27">
        <f>RA!J12</f>
        <v>15.650561316204801</v>
      </c>
      <c r="I8" s="20">
        <f>VLOOKUP(B8,RMS!B:D,3,FALSE)</f>
        <v>373346.15966153803</v>
      </c>
      <c r="J8" s="21">
        <f>VLOOKUP(B8,RMS!B:E,4,FALSE)</f>
        <v>314915.27115299099</v>
      </c>
      <c r="K8" s="22">
        <f t="shared" si="1"/>
        <v>-0.14146153803449124</v>
      </c>
      <c r="L8" s="22">
        <f t="shared" si="2"/>
        <v>-4.5299099292606115E-4</v>
      </c>
      <c r="M8" s="35"/>
    </row>
    <row r="9" spans="1:13" x14ac:dyDescent="0.15">
      <c r="A9" s="41"/>
      <c r="B9" s="12">
        <v>17</v>
      </c>
      <c r="C9" s="38" t="s">
        <v>11</v>
      </c>
      <c r="D9" s="38"/>
      <c r="E9" s="15">
        <f>VLOOKUP(C9,RA!B12:D44,3,0)</f>
        <v>589454.01399999997</v>
      </c>
      <c r="F9" s="25">
        <f>VLOOKUP(C9,RA!B13:I48,8,0)</f>
        <v>146189.69620000001</v>
      </c>
      <c r="G9" s="16">
        <f t="shared" si="0"/>
        <v>443264.31779999996</v>
      </c>
      <c r="H9" s="27">
        <f>RA!J13</f>
        <v>24.800865330946799</v>
      </c>
      <c r="I9" s="20">
        <f>VLOOKUP(B9,RMS!B:D,3,FALSE)</f>
        <v>589454.48099658103</v>
      </c>
      <c r="J9" s="21">
        <f>VLOOKUP(B9,RMS!B:E,4,FALSE)</f>
        <v>443264.31755726499</v>
      </c>
      <c r="K9" s="22">
        <f t="shared" si="1"/>
        <v>-0.46699658106081188</v>
      </c>
      <c r="L9" s="22">
        <f t="shared" si="2"/>
        <v>2.4273496819660068E-4</v>
      </c>
      <c r="M9" s="35"/>
    </row>
    <row r="10" spans="1:13" x14ac:dyDescent="0.15">
      <c r="A10" s="41"/>
      <c r="B10" s="12">
        <v>18</v>
      </c>
      <c r="C10" s="38" t="s">
        <v>12</v>
      </c>
      <c r="D10" s="38"/>
      <c r="E10" s="15">
        <f>VLOOKUP(C10,RA!B14:D45,3,0)</f>
        <v>296048.96529999998</v>
      </c>
      <c r="F10" s="25">
        <f>VLOOKUP(C10,RA!B14:I49,8,0)</f>
        <v>33172.314100000003</v>
      </c>
      <c r="G10" s="16">
        <f t="shared" si="0"/>
        <v>262876.65119999996</v>
      </c>
      <c r="H10" s="27">
        <f>RA!J14</f>
        <v>11.2050093018852</v>
      </c>
      <c r="I10" s="20">
        <f>VLOOKUP(B10,RMS!B:D,3,FALSE)</f>
        <v>296048.96684273501</v>
      </c>
      <c r="J10" s="21">
        <f>VLOOKUP(B10,RMS!B:E,4,FALSE)</f>
        <v>262876.655783761</v>
      </c>
      <c r="K10" s="22">
        <f t="shared" si="1"/>
        <v>-1.5427350299432874E-3</v>
      </c>
      <c r="L10" s="22">
        <f t="shared" si="2"/>
        <v>-4.5837610377930105E-3</v>
      </c>
      <c r="M10" s="35"/>
    </row>
    <row r="11" spans="1:13" x14ac:dyDescent="0.15">
      <c r="A11" s="41"/>
      <c r="B11" s="12">
        <v>19</v>
      </c>
      <c r="C11" s="38" t="s">
        <v>13</v>
      </c>
      <c r="D11" s="38"/>
      <c r="E11" s="15">
        <f>VLOOKUP(C11,RA!B14:D46,3,0)</f>
        <v>278534.91259999998</v>
      </c>
      <c r="F11" s="25">
        <f>VLOOKUP(C11,RA!B15:I50,8,0)</f>
        <v>49270.829899999997</v>
      </c>
      <c r="G11" s="16">
        <f t="shared" si="0"/>
        <v>229264.08269999997</v>
      </c>
      <c r="H11" s="27">
        <f>RA!J15</f>
        <v>17.689283343362099</v>
      </c>
      <c r="I11" s="20">
        <f>VLOOKUP(B11,RMS!B:D,3,FALSE)</f>
        <v>278535.12374615401</v>
      </c>
      <c r="J11" s="21">
        <f>VLOOKUP(B11,RMS!B:E,4,FALSE)</f>
        <v>229264.085016239</v>
      </c>
      <c r="K11" s="22">
        <f t="shared" si="1"/>
        <v>-0.2111461540334858</v>
      </c>
      <c r="L11" s="22">
        <f t="shared" si="2"/>
        <v>-2.3162390280049294E-3</v>
      </c>
      <c r="M11" s="35"/>
    </row>
    <row r="12" spans="1:13" x14ac:dyDescent="0.15">
      <c r="A12" s="41"/>
      <c r="B12" s="12">
        <v>21</v>
      </c>
      <c r="C12" s="38" t="s">
        <v>14</v>
      </c>
      <c r="D12" s="38"/>
      <c r="E12" s="15">
        <f>VLOOKUP(C12,RA!B16:D47,3,0)</f>
        <v>1158015.6544999999</v>
      </c>
      <c r="F12" s="25">
        <f>VLOOKUP(C12,RA!B16:I51,8,0)</f>
        <v>83427.439100000003</v>
      </c>
      <c r="G12" s="16">
        <f t="shared" si="0"/>
        <v>1074588.2153999999</v>
      </c>
      <c r="H12" s="27">
        <f>RA!J16</f>
        <v>7.2043446714907997</v>
      </c>
      <c r="I12" s="20">
        <f>VLOOKUP(B12,RMS!B:D,3,FALSE)</f>
        <v>1158014.9977641001</v>
      </c>
      <c r="J12" s="21">
        <f>VLOOKUP(B12,RMS!B:E,4,FALSE)</f>
        <v>1074588.2160743601</v>
      </c>
      <c r="K12" s="22">
        <f t="shared" si="1"/>
        <v>0.65673589985817671</v>
      </c>
      <c r="L12" s="22">
        <f t="shared" si="2"/>
        <v>-6.7436019890010357E-4</v>
      </c>
      <c r="M12" s="35"/>
    </row>
    <row r="13" spans="1:13" x14ac:dyDescent="0.15">
      <c r="A13" s="41"/>
      <c r="B13" s="12">
        <v>22</v>
      </c>
      <c r="C13" s="38" t="s">
        <v>15</v>
      </c>
      <c r="D13" s="38"/>
      <c r="E13" s="15">
        <f>VLOOKUP(C13,RA!B16:D48,3,0)</f>
        <v>423181.80359999998</v>
      </c>
      <c r="F13" s="25">
        <f>VLOOKUP(C13,RA!B17:I52,8,0)</f>
        <v>64716.673000000003</v>
      </c>
      <c r="G13" s="16">
        <f t="shared" si="0"/>
        <v>358465.13059999997</v>
      </c>
      <c r="H13" s="27">
        <f>RA!J17</f>
        <v>15.292877068308799</v>
      </c>
      <c r="I13" s="20">
        <f>VLOOKUP(B13,RMS!B:D,3,FALSE)</f>
        <v>423181.89539059799</v>
      </c>
      <c r="J13" s="21">
        <f>VLOOKUP(B13,RMS!B:E,4,FALSE)</f>
        <v>358465.13131196599</v>
      </c>
      <c r="K13" s="22">
        <f t="shared" si="1"/>
        <v>-9.1790598002262414E-2</v>
      </c>
      <c r="L13" s="22">
        <f t="shared" si="2"/>
        <v>-7.1196601493284106E-4</v>
      </c>
      <c r="M13" s="35"/>
    </row>
    <row r="14" spans="1:13" x14ac:dyDescent="0.15">
      <c r="A14" s="41"/>
      <c r="B14" s="12">
        <v>23</v>
      </c>
      <c r="C14" s="38" t="s">
        <v>16</v>
      </c>
      <c r="D14" s="38"/>
      <c r="E14" s="15">
        <f>VLOOKUP(C14,RA!B18:D49,3,0)</f>
        <v>2540435.3465</v>
      </c>
      <c r="F14" s="25">
        <f>VLOOKUP(C14,RA!B18:I53,8,0)</f>
        <v>408203.06439999997</v>
      </c>
      <c r="G14" s="16">
        <f t="shared" si="0"/>
        <v>2132232.2821</v>
      </c>
      <c r="H14" s="27">
        <f>RA!J18</f>
        <v>16.0682327524055</v>
      </c>
      <c r="I14" s="20">
        <f>VLOOKUP(B14,RMS!B:D,3,FALSE)</f>
        <v>2540435.55364786</v>
      </c>
      <c r="J14" s="21">
        <f>VLOOKUP(B14,RMS!B:E,4,FALSE)</f>
        <v>2132232.2764162398</v>
      </c>
      <c r="K14" s="22">
        <f t="shared" si="1"/>
        <v>-0.20714785996824503</v>
      </c>
      <c r="L14" s="22">
        <f t="shared" si="2"/>
        <v>5.6837601587176323E-3</v>
      </c>
      <c r="M14" s="35"/>
    </row>
    <row r="15" spans="1:13" x14ac:dyDescent="0.15">
      <c r="A15" s="41"/>
      <c r="B15" s="12">
        <v>24</v>
      </c>
      <c r="C15" s="38" t="s">
        <v>17</v>
      </c>
      <c r="D15" s="38"/>
      <c r="E15" s="15">
        <f>VLOOKUP(C15,RA!B18:D50,3,0)</f>
        <v>942161.29579999996</v>
      </c>
      <c r="F15" s="25">
        <f>VLOOKUP(C15,RA!B19:I54,8,0)</f>
        <v>80170.170599999998</v>
      </c>
      <c r="G15" s="16">
        <f t="shared" si="0"/>
        <v>861991.12520000001</v>
      </c>
      <c r="H15" s="27">
        <f>RA!J19</f>
        <v>8.5091768211436207</v>
      </c>
      <c r="I15" s="20">
        <f>VLOOKUP(B15,RMS!B:D,3,FALSE)</f>
        <v>942161.18040683796</v>
      </c>
      <c r="J15" s="21">
        <f>VLOOKUP(B15,RMS!B:E,4,FALSE)</f>
        <v>861991.12317350402</v>
      </c>
      <c r="K15" s="22">
        <f t="shared" si="1"/>
        <v>0.11539316200651228</v>
      </c>
      <c r="L15" s="22">
        <f t="shared" si="2"/>
        <v>2.0264959894120693E-3</v>
      </c>
      <c r="M15" s="35"/>
    </row>
    <row r="16" spans="1:13" x14ac:dyDescent="0.15">
      <c r="A16" s="41"/>
      <c r="B16" s="12">
        <v>25</v>
      </c>
      <c r="C16" s="38" t="s">
        <v>18</v>
      </c>
      <c r="D16" s="38"/>
      <c r="E16" s="15">
        <f>VLOOKUP(C16,RA!B20:D51,3,0)</f>
        <v>1381436.048</v>
      </c>
      <c r="F16" s="25">
        <f>VLOOKUP(C16,RA!B20:I55,8,0)</f>
        <v>105968.2326</v>
      </c>
      <c r="G16" s="16">
        <f t="shared" si="0"/>
        <v>1275467.8154</v>
      </c>
      <c r="H16" s="27">
        <f>RA!J20</f>
        <v>7.6708750110739796</v>
      </c>
      <c r="I16" s="20">
        <f>VLOOKUP(B16,RMS!B:D,3,FALSE)</f>
        <v>1381436.0556000001</v>
      </c>
      <c r="J16" s="21">
        <f>VLOOKUP(B16,RMS!B:E,4,FALSE)</f>
        <v>1275467.8154</v>
      </c>
      <c r="K16" s="22">
        <f t="shared" si="1"/>
        <v>-7.6000001281499863E-3</v>
      </c>
      <c r="L16" s="22">
        <f t="shared" si="2"/>
        <v>0</v>
      </c>
      <c r="M16" s="35"/>
    </row>
    <row r="17" spans="1:13" x14ac:dyDescent="0.15">
      <c r="A17" s="41"/>
      <c r="B17" s="12">
        <v>26</v>
      </c>
      <c r="C17" s="38" t="s">
        <v>19</v>
      </c>
      <c r="D17" s="38"/>
      <c r="E17" s="15">
        <f>VLOOKUP(C17,RA!B20:D52,3,0)</f>
        <v>507828.41499999998</v>
      </c>
      <c r="F17" s="25">
        <f>VLOOKUP(C17,RA!B21:I56,8,0)</f>
        <v>61268.481699999997</v>
      </c>
      <c r="G17" s="16">
        <f t="shared" si="0"/>
        <v>446559.93329999998</v>
      </c>
      <c r="H17" s="27">
        <f>RA!J21</f>
        <v>12.064799820230601</v>
      </c>
      <c r="I17" s="20">
        <f>VLOOKUP(B17,RMS!B:D,3,FALSE)</f>
        <v>507827.73098376102</v>
      </c>
      <c r="J17" s="21">
        <f>VLOOKUP(B17,RMS!B:E,4,FALSE)</f>
        <v>446559.93321282102</v>
      </c>
      <c r="K17" s="22">
        <f t="shared" si="1"/>
        <v>0.68401623895624653</v>
      </c>
      <c r="L17" s="22">
        <f t="shared" si="2"/>
        <v>8.7178952526301146E-5</v>
      </c>
      <c r="M17" s="35"/>
    </row>
    <row r="18" spans="1:13" x14ac:dyDescent="0.15">
      <c r="A18" s="41"/>
      <c r="B18" s="12">
        <v>27</v>
      </c>
      <c r="C18" s="38" t="s">
        <v>20</v>
      </c>
      <c r="D18" s="38"/>
      <c r="E18" s="15">
        <f>VLOOKUP(C18,RA!B22:D53,3,0)</f>
        <v>1551394.7494999999</v>
      </c>
      <c r="F18" s="25">
        <f>VLOOKUP(C18,RA!B22:I57,8,0)</f>
        <v>138246.1097</v>
      </c>
      <c r="G18" s="16">
        <f t="shared" si="0"/>
        <v>1413148.6398</v>
      </c>
      <c r="H18" s="27">
        <f>RA!J22</f>
        <v>8.9110853149758</v>
      </c>
      <c r="I18" s="20">
        <f>VLOOKUP(B18,RMS!B:D,3,FALSE)</f>
        <v>1551396.0906333299</v>
      </c>
      <c r="J18" s="21">
        <f>VLOOKUP(B18,RMS!B:E,4,FALSE)</f>
        <v>1413148.6364</v>
      </c>
      <c r="K18" s="22">
        <f t="shared" si="1"/>
        <v>-1.3411333300173283</v>
      </c>
      <c r="L18" s="22">
        <f t="shared" si="2"/>
        <v>3.4000000450760126E-3</v>
      </c>
      <c r="M18" s="35"/>
    </row>
    <row r="19" spans="1:13" x14ac:dyDescent="0.15">
      <c r="A19" s="41"/>
      <c r="B19" s="12">
        <v>29</v>
      </c>
      <c r="C19" s="38" t="s">
        <v>21</v>
      </c>
      <c r="D19" s="38"/>
      <c r="E19" s="15">
        <f>VLOOKUP(C19,RA!B22:D54,3,0)</f>
        <v>4410132.9200999998</v>
      </c>
      <c r="F19" s="25">
        <f>VLOOKUP(C19,RA!B23:I58,8,0)</f>
        <v>224698.54430000001</v>
      </c>
      <c r="G19" s="16">
        <f t="shared" si="0"/>
        <v>4185434.3757999996</v>
      </c>
      <c r="H19" s="27">
        <f>RA!J23</f>
        <v>5.0950515181956204</v>
      </c>
      <c r="I19" s="20">
        <f>VLOOKUP(B19,RMS!B:D,3,FALSE)</f>
        <v>4410136.1534213703</v>
      </c>
      <c r="J19" s="21">
        <f>VLOOKUP(B19,RMS!B:E,4,FALSE)</f>
        <v>4185434.4106350401</v>
      </c>
      <c r="K19" s="22">
        <f t="shared" si="1"/>
        <v>-3.2333213705569506</v>
      </c>
      <c r="L19" s="22">
        <f t="shared" si="2"/>
        <v>-3.483504056930542E-2</v>
      </c>
      <c r="M19" s="35"/>
    </row>
    <row r="20" spans="1:13" x14ac:dyDescent="0.15">
      <c r="A20" s="41"/>
      <c r="B20" s="12">
        <v>31</v>
      </c>
      <c r="C20" s="38" t="s">
        <v>22</v>
      </c>
      <c r="D20" s="38"/>
      <c r="E20" s="15">
        <f>VLOOKUP(C20,RA!B24:D55,3,0)</f>
        <v>363039.78480000002</v>
      </c>
      <c r="F20" s="25">
        <f>VLOOKUP(C20,RA!B24:I59,8,0)</f>
        <v>64333.076800000003</v>
      </c>
      <c r="G20" s="16">
        <f t="shared" si="0"/>
        <v>298706.70800000004</v>
      </c>
      <c r="H20" s="27">
        <f>RA!J24</f>
        <v>17.720668503437299</v>
      </c>
      <c r="I20" s="20">
        <f>VLOOKUP(B20,RMS!B:D,3,FALSE)</f>
        <v>363039.873975244</v>
      </c>
      <c r="J20" s="21">
        <f>VLOOKUP(B20,RMS!B:E,4,FALSE)</f>
        <v>298706.69561019901</v>
      </c>
      <c r="K20" s="22">
        <f t="shared" si="1"/>
        <v>-8.9175243978388608E-2</v>
      </c>
      <c r="L20" s="22">
        <f t="shared" si="2"/>
        <v>1.2389801035169512E-2</v>
      </c>
      <c r="M20" s="35"/>
    </row>
    <row r="21" spans="1:13" x14ac:dyDescent="0.15">
      <c r="A21" s="41"/>
      <c r="B21" s="12">
        <v>32</v>
      </c>
      <c r="C21" s="38" t="s">
        <v>23</v>
      </c>
      <c r="D21" s="38"/>
      <c r="E21" s="15">
        <f>VLOOKUP(C21,RA!B24:D56,3,0)</f>
        <v>423243.54800000001</v>
      </c>
      <c r="F21" s="25">
        <f>VLOOKUP(C21,RA!B25:I60,8,0)</f>
        <v>43755.786200000002</v>
      </c>
      <c r="G21" s="16">
        <f t="shared" si="0"/>
        <v>379487.76179999998</v>
      </c>
      <c r="H21" s="27">
        <f>RA!J25</f>
        <v>10.338205131954</v>
      </c>
      <c r="I21" s="20">
        <f>VLOOKUP(B21,RMS!B:D,3,FALSE)</f>
        <v>423243.53901513497</v>
      </c>
      <c r="J21" s="21">
        <f>VLOOKUP(B21,RMS!B:E,4,FALSE)</f>
        <v>379487.77041497303</v>
      </c>
      <c r="K21" s="22">
        <f t="shared" si="1"/>
        <v>8.9848650386556983E-3</v>
      </c>
      <c r="L21" s="22">
        <f t="shared" si="2"/>
        <v>-8.6149730486795306E-3</v>
      </c>
      <c r="M21" s="35"/>
    </row>
    <row r="22" spans="1:13" x14ac:dyDescent="0.15">
      <c r="A22" s="41"/>
      <c r="B22" s="12">
        <v>33</v>
      </c>
      <c r="C22" s="38" t="s">
        <v>24</v>
      </c>
      <c r="D22" s="38"/>
      <c r="E22" s="15">
        <f>VLOOKUP(C22,RA!B26:D57,3,0)</f>
        <v>690955.39069999999</v>
      </c>
      <c r="F22" s="25">
        <f>VLOOKUP(C22,RA!B26:I61,8,0)</f>
        <v>166080.2132</v>
      </c>
      <c r="G22" s="16">
        <f t="shared" si="0"/>
        <v>524875.17749999999</v>
      </c>
      <c r="H22" s="27">
        <f>RA!J26</f>
        <v>24.036314852648601</v>
      </c>
      <c r="I22" s="20">
        <f>VLOOKUP(B22,RMS!B:D,3,FALSE)</f>
        <v>690955.27815019304</v>
      </c>
      <c r="J22" s="21">
        <f>VLOOKUP(B22,RMS!B:E,4,FALSE)</f>
        <v>524875.20323235402</v>
      </c>
      <c r="K22" s="22">
        <f t="shared" si="1"/>
        <v>0.11254980694502592</v>
      </c>
      <c r="L22" s="22">
        <f t="shared" si="2"/>
        <v>-2.5732354028150439E-2</v>
      </c>
      <c r="M22" s="35"/>
    </row>
    <row r="23" spans="1:13" x14ac:dyDescent="0.15">
      <c r="A23" s="41"/>
      <c r="B23" s="12">
        <v>34</v>
      </c>
      <c r="C23" s="38" t="s">
        <v>25</v>
      </c>
      <c r="D23" s="38"/>
      <c r="E23" s="15">
        <f>VLOOKUP(C23,RA!B26:D58,3,0)</f>
        <v>382704.0442</v>
      </c>
      <c r="F23" s="25">
        <f>VLOOKUP(C23,RA!B27:I62,8,0)</f>
        <v>107529.5873</v>
      </c>
      <c r="G23" s="16">
        <f t="shared" si="0"/>
        <v>275174.45689999999</v>
      </c>
      <c r="H23" s="27">
        <f>RA!J27</f>
        <v>28.0973219200697</v>
      </c>
      <c r="I23" s="20">
        <f>VLOOKUP(B23,RMS!B:D,3,FALSE)</f>
        <v>382703.97762626898</v>
      </c>
      <c r="J23" s="21">
        <f>VLOOKUP(B23,RMS!B:E,4,FALSE)</f>
        <v>275174.44546158199</v>
      </c>
      <c r="K23" s="22">
        <f t="shared" si="1"/>
        <v>6.6573731019161642E-2</v>
      </c>
      <c r="L23" s="22">
        <f t="shared" si="2"/>
        <v>1.143841800512746E-2</v>
      </c>
      <c r="M23" s="35"/>
    </row>
    <row r="24" spans="1:13" x14ac:dyDescent="0.15">
      <c r="A24" s="41"/>
      <c r="B24" s="12">
        <v>35</v>
      </c>
      <c r="C24" s="38" t="s">
        <v>26</v>
      </c>
      <c r="D24" s="38"/>
      <c r="E24" s="15">
        <f>VLOOKUP(C24,RA!B28:D59,3,0)</f>
        <v>1342609.4632999999</v>
      </c>
      <c r="F24" s="25">
        <f>VLOOKUP(C24,RA!B28:I63,8,0)</f>
        <v>82777.428400000004</v>
      </c>
      <c r="G24" s="16">
        <f t="shared" si="0"/>
        <v>1259832.0348999999</v>
      </c>
      <c r="H24" s="27">
        <f>RA!J28</f>
        <v>6.1654137455981699</v>
      </c>
      <c r="I24" s="20">
        <f>VLOOKUP(B24,RMS!B:D,3,FALSE)</f>
        <v>1342609.4560628301</v>
      </c>
      <c r="J24" s="21">
        <f>VLOOKUP(B24,RMS!B:E,4,FALSE)</f>
        <v>1259832.0427132701</v>
      </c>
      <c r="K24" s="22">
        <f t="shared" si="1"/>
        <v>7.2371698915958405E-3</v>
      </c>
      <c r="L24" s="22">
        <f t="shared" si="2"/>
        <v>-7.813270203769207E-3</v>
      </c>
      <c r="M24" s="35"/>
    </row>
    <row r="25" spans="1:13" x14ac:dyDescent="0.15">
      <c r="A25" s="41"/>
      <c r="B25" s="12">
        <v>36</v>
      </c>
      <c r="C25" s="38" t="s">
        <v>27</v>
      </c>
      <c r="D25" s="38"/>
      <c r="E25" s="15">
        <f>VLOOKUP(C25,RA!B28:D60,3,0)</f>
        <v>819680.70909999998</v>
      </c>
      <c r="F25" s="25">
        <f>VLOOKUP(C25,RA!B29:I64,8,0)</f>
        <v>139284.80059999999</v>
      </c>
      <c r="G25" s="16">
        <f t="shared" si="0"/>
        <v>680395.90850000002</v>
      </c>
      <c r="H25" s="27">
        <f>RA!J29</f>
        <v>16.992567844244299</v>
      </c>
      <c r="I25" s="20">
        <f>VLOOKUP(B25,RMS!B:D,3,FALSE)</f>
        <v>819680.70891504397</v>
      </c>
      <c r="J25" s="21">
        <f>VLOOKUP(B25,RMS!B:E,4,FALSE)</f>
        <v>680395.91304213495</v>
      </c>
      <c r="K25" s="22">
        <f t="shared" si="1"/>
        <v>1.8495600670576096E-4</v>
      </c>
      <c r="L25" s="22">
        <f t="shared" si="2"/>
        <v>-4.5421349350363016E-3</v>
      </c>
      <c r="M25" s="35"/>
    </row>
    <row r="26" spans="1:13" x14ac:dyDescent="0.15">
      <c r="A26" s="41"/>
      <c r="B26" s="12">
        <v>37</v>
      </c>
      <c r="C26" s="38" t="s">
        <v>28</v>
      </c>
      <c r="D26" s="38"/>
      <c r="E26" s="15">
        <f>VLOOKUP(C26,RA!B30:D61,3,0)</f>
        <v>1210814.7386</v>
      </c>
      <c r="F26" s="25">
        <f>VLOOKUP(C26,RA!B30:I65,8,0)</f>
        <v>166442.7432</v>
      </c>
      <c r="G26" s="16">
        <f t="shared" si="0"/>
        <v>1044371.9954</v>
      </c>
      <c r="H26" s="27">
        <f>RA!J30</f>
        <v>13.746342680999099</v>
      </c>
      <c r="I26" s="20">
        <f>VLOOKUP(B26,RMS!B:D,3,FALSE)</f>
        <v>1210814.65797257</v>
      </c>
      <c r="J26" s="21">
        <f>VLOOKUP(B26,RMS!B:E,4,FALSE)</f>
        <v>1044372.01878857</v>
      </c>
      <c r="K26" s="22">
        <f t="shared" si="1"/>
        <v>8.0627429997548461E-2</v>
      </c>
      <c r="L26" s="22">
        <f t="shared" si="2"/>
        <v>-2.3388569941744208E-2</v>
      </c>
      <c r="M26" s="35"/>
    </row>
    <row r="27" spans="1:13" x14ac:dyDescent="0.15">
      <c r="A27" s="41"/>
      <c r="B27" s="12">
        <v>38</v>
      </c>
      <c r="C27" s="38" t="s">
        <v>29</v>
      </c>
      <c r="D27" s="38"/>
      <c r="E27" s="15">
        <f>VLOOKUP(C27,RA!B30:D62,3,0)</f>
        <v>1378505.5285</v>
      </c>
      <c r="F27" s="25">
        <f>VLOOKUP(C27,RA!B31:I66,8,0)</f>
        <v>13848.9053</v>
      </c>
      <c r="G27" s="16">
        <f t="shared" si="0"/>
        <v>1364656.6232</v>
      </c>
      <c r="H27" s="27">
        <f>RA!J31</f>
        <v>1.0046318287217499</v>
      </c>
      <c r="I27" s="20">
        <f>VLOOKUP(B27,RMS!B:D,3,FALSE)</f>
        <v>1378505.4177000001</v>
      </c>
      <c r="J27" s="21">
        <f>VLOOKUP(B27,RMS!B:E,4,FALSE)</f>
        <v>1364656.6732000001</v>
      </c>
      <c r="K27" s="22">
        <f t="shared" si="1"/>
        <v>0.1107999999076128</v>
      </c>
      <c r="L27" s="22">
        <f t="shared" si="2"/>
        <v>-5.0000000046566129E-2</v>
      </c>
      <c r="M27" s="35"/>
    </row>
    <row r="28" spans="1:13" x14ac:dyDescent="0.15">
      <c r="A28" s="41"/>
      <c r="B28" s="12">
        <v>39</v>
      </c>
      <c r="C28" s="38" t="s">
        <v>30</v>
      </c>
      <c r="D28" s="38"/>
      <c r="E28" s="15">
        <f>VLOOKUP(C28,RA!B32:D63,3,0)</f>
        <v>172240.5001</v>
      </c>
      <c r="F28" s="25">
        <f>VLOOKUP(C28,RA!B32:I67,8,0)</f>
        <v>47111.031799999997</v>
      </c>
      <c r="G28" s="16">
        <f t="shared" si="0"/>
        <v>125129.46830000001</v>
      </c>
      <c r="H28" s="27">
        <f>RA!J32</f>
        <v>27.351889812586499</v>
      </c>
      <c r="I28" s="20">
        <f>VLOOKUP(B28,RMS!B:D,3,FALSE)</f>
        <v>172240.422743287</v>
      </c>
      <c r="J28" s="21">
        <f>VLOOKUP(B28,RMS!B:E,4,FALSE)</f>
        <v>125129.45984664001</v>
      </c>
      <c r="K28" s="22">
        <f t="shared" si="1"/>
        <v>7.735671300906688E-2</v>
      </c>
      <c r="L28" s="22">
        <f t="shared" si="2"/>
        <v>8.4533600020222366E-3</v>
      </c>
      <c r="M28" s="35"/>
    </row>
    <row r="29" spans="1:13" x14ac:dyDescent="0.15">
      <c r="A29" s="41"/>
      <c r="B29" s="12">
        <v>40</v>
      </c>
      <c r="C29" s="38" t="s">
        <v>31</v>
      </c>
      <c r="D29" s="38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5"/>
    </row>
    <row r="30" spans="1:13" x14ac:dyDescent="0.15">
      <c r="A30" s="41"/>
      <c r="B30" s="12">
        <v>41</v>
      </c>
      <c r="C30" s="38" t="s">
        <v>36</v>
      </c>
      <c r="D30" s="38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5"/>
    </row>
    <row r="31" spans="1:13" x14ac:dyDescent="0.15">
      <c r="A31" s="41"/>
      <c r="B31" s="12">
        <v>42</v>
      </c>
      <c r="C31" s="38" t="s">
        <v>32</v>
      </c>
      <c r="D31" s="38"/>
      <c r="E31" s="15">
        <f>VLOOKUP(C31,RA!B34:D66,3,0)</f>
        <v>275930.71240000002</v>
      </c>
      <c r="F31" s="25">
        <f>VLOOKUP(C31,RA!B35:I70,8,0)</f>
        <v>27140.265899999999</v>
      </c>
      <c r="G31" s="16">
        <f t="shared" si="0"/>
        <v>248790.44650000002</v>
      </c>
      <c r="H31" s="27">
        <f>RA!J35</f>
        <v>9.8358988979292796</v>
      </c>
      <c r="I31" s="20">
        <f>VLOOKUP(B31,RMS!B:D,3,FALSE)</f>
        <v>275930.71090000001</v>
      </c>
      <c r="J31" s="21">
        <f>VLOOKUP(B31,RMS!B:E,4,FALSE)</f>
        <v>248790.44820000001</v>
      </c>
      <c r="K31" s="22">
        <f t="shared" si="1"/>
        <v>1.500000013038516E-3</v>
      </c>
      <c r="L31" s="22">
        <f t="shared" si="2"/>
        <v>-1.6999999934341758E-3</v>
      </c>
      <c r="M31" s="35"/>
    </row>
    <row r="32" spans="1:13" x14ac:dyDescent="0.15">
      <c r="A32" s="41"/>
      <c r="B32" s="12">
        <v>71</v>
      </c>
      <c r="C32" s="38" t="s">
        <v>37</v>
      </c>
      <c r="D32" s="38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5"/>
    </row>
    <row r="33" spans="1:13" x14ac:dyDescent="0.15">
      <c r="A33" s="41"/>
      <c r="B33" s="12">
        <v>72</v>
      </c>
      <c r="C33" s="38" t="s">
        <v>38</v>
      </c>
      <c r="D33" s="38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5"/>
    </row>
    <row r="34" spans="1:13" x14ac:dyDescent="0.15">
      <c r="A34" s="41"/>
      <c r="B34" s="12">
        <v>73</v>
      </c>
      <c r="C34" s="38" t="s">
        <v>39</v>
      </c>
      <c r="D34" s="38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5"/>
    </row>
    <row r="35" spans="1:13" x14ac:dyDescent="0.15">
      <c r="A35" s="41"/>
      <c r="B35" s="12">
        <v>75</v>
      </c>
      <c r="C35" s="38" t="s">
        <v>33</v>
      </c>
      <c r="D35" s="38"/>
      <c r="E35" s="15">
        <f>VLOOKUP(C35,RA!B8:D70,3,0)</f>
        <v>291633.4191</v>
      </c>
      <c r="F35" s="25">
        <f>VLOOKUP(C35,RA!B8:I74,8,0)</f>
        <v>18093.354599999999</v>
      </c>
      <c r="G35" s="16">
        <f t="shared" si="0"/>
        <v>273540.06449999998</v>
      </c>
      <c r="H35" s="27">
        <f>RA!J39</f>
        <v>6.2041430834083702</v>
      </c>
      <c r="I35" s="20">
        <f>VLOOKUP(B35,RMS!B:D,3,FALSE)</f>
        <v>291633.41880341899</v>
      </c>
      <c r="J35" s="21">
        <f>VLOOKUP(B35,RMS!B:E,4,FALSE)</f>
        <v>273540.06495726499</v>
      </c>
      <c r="K35" s="22">
        <f t="shared" si="1"/>
        <v>2.9658101266250014E-4</v>
      </c>
      <c r="L35" s="22">
        <f t="shared" si="2"/>
        <v>-4.5726500684395432E-4</v>
      </c>
      <c r="M35" s="35"/>
    </row>
    <row r="36" spans="1:13" x14ac:dyDescent="0.15">
      <c r="A36" s="41"/>
      <c r="B36" s="12">
        <v>76</v>
      </c>
      <c r="C36" s="38" t="s">
        <v>34</v>
      </c>
      <c r="D36" s="38"/>
      <c r="E36" s="15">
        <f>VLOOKUP(C36,RA!B8:D71,3,0)</f>
        <v>510072.41100000002</v>
      </c>
      <c r="F36" s="25">
        <f>VLOOKUP(C36,RA!B8:I75,8,0)</f>
        <v>38345.72</v>
      </c>
      <c r="G36" s="16">
        <f t="shared" si="0"/>
        <v>471726.69099999999</v>
      </c>
      <c r="H36" s="27">
        <f>RA!J40</f>
        <v>7.5177012465392901</v>
      </c>
      <c r="I36" s="20">
        <f>VLOOKUP(B36,RMS!B:D,3,FALSE)</f>
        <v>510072.400847863</v>
      </c>
      <c r="J36" s="21">
        <f>VLOOKUP(B36,RMS!B:E,4,FALSE)</f>
        <v>471726.69006153801</v>
      </c>
      <c r="K36" s="22">
        <f t="shared" si="1"/>
        <v>1.015213702339679E-2</v>
      </c>
      <c r="L36" s="22">
        <f t="shared" si="2"/>
        <v>9.3846197705715895E-4</v>
      </c>
      <c r="M36" s="35"/>
    </row>
    <row r="37" spans="1:13" x14ac:dyDescent="0.15">
      <c r="A37" s="41"/>
      <c r="B37" s="12">
        <v>77</v>
      </c>
      <c r="C37" s="38" t="s">
        <v>40</v>
      </c>
      <c r="D37" s="38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5"/>
    </row>
    <row r="38" spans="1:13" x14ac:dyDescent="0.15">
      <c r="A38" s="41"/>
      <c r="B38" s="12">
        <v>78</v>
      </c>
      <c r="C38" s="38" t="s">
        <v>41</v>
      </c>
      <c r="D38" s="38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5"/>
    </row>
    <row r="39" spans="1:13" s="34" customFormat="1" x14ac:dyDescent="0.15">
      <c r="A39" s="41"/>
      <c r="B39" s="12">
        <v>9101</v>
      </c>
      <c r="C39" s="38" t="s">
        <v>72</v>
      </c>
      <c r="D39" s="38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5"/>
    </row>
    <row r="40" spans="1:13" x14ac:dyDescent="0.15">
      <c r="A40" s="41"/>
      <c r="B40" s="12">
        <v>99</v>
      </c>
      <c r="C40" s="38" t="s">
        <v>35</v>
      </c>
      <c r="D40" s="38"/>
      <c r="E40" s="15">
        <f>VLOOKUP(C40,RA!B8:D74,3,0)</f>
        <v>54696.0052</v>
      </c>
      <c r="F40" s="25">
        <f>VLOOKUP(C40,RA!B8:I78,8,0)</f>
        <v>5283.7401</v>
      </c>
      <c r="G40" s="16">
        <f t="shared" si="0"/>
        <v>49412.265099999997</v>
      </c>
      <c r="H40" s="27">
        <f>RA!J43</f>
        <v>0</v>
      </c>
      <c r="I40" s="20">
        <f>VLOOKUP(B40,RMS!B:D,3,FALSE)</f>
        <v>54696.005067695303</v>
      </c>
      <c r="J40" s="21">
        <f>VLOOKUP(B40,RMS!B:E,4,FALSE)</f>
        <v>49412.265864911897</v>
      </c>
      <c r="K40" s="22">
        <f t="shared" si="1"/>
        <v>1.3230469630798325E-4</v>
      </c>
      <c r="L40" s="22">
        <f t="shared" si="2"/>
        <v>-7.649118997505866E-4</v>
      </c>
      <c r="M40" s="35"/>
    </row>
  </sheetData>
  <mergeCells count="40"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W44"/>
    </sheetView>
  </sheetViews>
  <sheetFormatPr defaultRowHeight="11.25" x14ac:dyDescent="0.15"/>
  <cols>
    <col min="1" max="1" width="7.75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6" width="9.25" style="36" bestFit="1" customWidth="1"/>
    <col min="17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56" t="s">
        <v>47</v>
      </c>
      <c r="W1" s="46"/>
    </row>
    <row r="2" spans="1:23" ht="12.75" x14ac:dyDescent="0.2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56"/>
      <c r="W2" s="46"/>
    </row>
    <row r="3" spans="1:23" ht="23.25" thickBot="1" x14ac:dyDescent="0.2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57" t="s">
        <v>48</v>
      </c>
      <c r="W3" s="46"/>
    </row>
    <row r="4" spans="1:23" ht="15" thickTop="1" thickBo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55"/>
      <c r="W4" s="46"/>
    </row>
    <row r="5" spans="1:23" ht="15" thickTop="1" thickBot="1" x14ac:dyDescent="0.25">
      <c r="A5" s="58"/>
      <c r="B5" s="59"/>
      <c r="C5" s="60"/>
      <c r="D5" s="61" t="s">
        <v>0</v>
      </c>
      <c r="E5" s="61" t="s">
        <v>60</v>
      </c>
      <c r="F5" s="61" t="s">
        <v>61</v>
      </c>
      <c r="G5" s="61" t="s">
        <v>49</v>
      </c>
      <c r="H5" s="61" t="s">
        <v>50</v>
      </c>
      <c r="I5" s="61" t="s">
        <v>1</v>
      </c>
      <c r="J5" s="61" t="s">
        <v>2</v>
      </c>
      <c r="K5" s="61" t="s">
        <v>51</v>
      </c>
      <c r="L5" s="61" t="s">
        <v>52</v>
      </c>
      <c r="M5" s="61" t="s">
        <v>53</v>
      </c>
      <c r="N5" s="61" t="s">
        <v>54</v>
      </c>
      <c r="O5" s="61" t="s">
        <v>55</v>
      </c>
      <c r="P5" s="61" t="s">
        <v>62</v>
      </c>
      <c r="Q5" s="61" t="s">
        <v>63</v>
      </c>
      <c r="R5" s="61" t="s">
        <v>56</v>
      </c>
      <c r="S5" s="61" t="s">
        <v>57</v>
      </c>
      <c r="T5" s="61" t="s">
        <v>58</v>
      </c>
      <c r="U5" s="62" t="s">
        <v>59</v>
      </c>
      <c r="V5" s="55"/>
      <c r="W5" s="55"/>
    </row>
    <row r="6" spans="1:23" ht="14.25" thickBot="1" x14ac:dyDescent="0.2">
      <c r="A6" s="63" t="s">
        <v>3</v>
      </c>
      <c r="B6" s="47" t="s">
        <v>4</v>
      </c>
      <c r="C6" s="48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4"/>
      <c r="V6" s="55"/>
      <c r="W6" s="55"/>
    </row>
    <row r="7" spans="1:23" ht="14.25" thickBot="1" x14ac:dyDescent="0.2">
      <c r="A7" s="49" t="s">
        <v>5</v>
      </c>
      <c r="B7" s="50"/>
      <c r="C7" s="51"/>
      <c r="D7" s="65">
        <v>23624487.745299999</v>
      </c>
      <c r="E7" s="65">
        <v>23575819.631900001</v>
      </c>
      <c r="F7" s="66">
        <v>100.20643232837701</v>
      </c>
      <c r="G7" s="65">
        <v>20084672.934599999</v>
      </c>
      <c r="H7" s="66">
        <v>17.624458323152201</v>
      </c>
      <c r="I7" s="65">
        <v>2684503.3021999998</v>
      </c>
      <c r="J7" s="66">
        <v>11.363223326330401</v>
      </c>
      <c r="K7" s="65">
        <v>2256780.0961000002</v>
      </c>
      <c r="L7" s="66">
        <v>11.236329829460299</v>
      </c>
      <c r="M7" s="66">
        <v>0.18952808332507001</v>
      </c>
      <c r="N7" s="65">
        <v>44354090.864600003</v>
      </c>
      <c r="O7" s="65">
        <v>5942514512.0925999</v>
      </c>
      <c r="P7" s="65">
        <v>1326561</v>
      </c>
      <c r="Q7" s="65">
        <v>1166639</v>
      </c>
      <c r="R7" s="66">
        <v>13.707925073651801</v>
      </c>
      <c r="S7" s="65">
        <v>17.8088212643821</v>
      </c>
      <c r="T7" s="65">
        <v>17.7686526160192</v>
      </c>
      <c r="U7" s="67">
        <v>0.22555478415222499</v>
      </c>
      <c r="V7" s="55"/>
      <c r="W7" s="55"/>
    </row>
    <row r="8" spans="1:23" ht="14.25" thickBot="1" x14ac:dyDescent="0.2">
      <c r="A8" s="52">
        <v>41945</v>
      </c>
      <c r="B8" s="42" t="s">
        <v>6</v>
      </c>
      <c r="C8" s="43"/>
      <c r="D8" s="68">
        <v>845777.62620000006</v>
      </c>
      <c r="E8" s="68">
        <v>702941.00089999998</v>
      </c>
      <c r="F8" s="69">
        <v>120.319859720392</v>
      </c>
      <c r="G8" s="68">
        <v>692017.95790000004</v>
      </c>
      <c r="H8" s="69">
        <v>22.2190286458172</v>
      </c>
      <c r="I8" s="68">
        <v>211409.11550000001</v>
      </c>
      <c r="J8" s="69">
        <v>24.9958273843021</v>
      </c>
      <c r="K8" s="68">
        <v>161356.49179999999</v>
      </c>
      <c r="L8" s="69">
        <v>23.316807021837</v>
      </c>
      <c r="M8" s="69">
        <v>0.31019900805751199</v>
      </c>
      <c r="N8" s="68">
        <v>1543837.182</v>
      </c>
      <c r="O8" s="68">
        <v>225960237.4896</v>
      </c>
      <c r="P8" s="68">
        <v>34226</v>
      </c>
      <c r="Q8" s="68">
        <v>27688</v>
      </c>
      <c r="R8" s="69">
        <v>23.613117596070499</v>
      </c>
      <c r="S8" s="68">
        <v>24.711553386314499</v>
      </c>
      <c r="T8" s="68">
        <v>25.2116279904652</v>
      </c>
      <c r="U8" s="70">
        <v>-2.0236469813655402</v>
      </c>
      <c r="V8" s="55"/>
      <c r="W8" s="55"/>
    </row>
    <row r="9" spans="1:23" ht="12" customHeight="1" thickBot="1" x14ac:dyDescent="0.2">
      <c r="A9" s="53"/>
      <c r="B9" s="42" t="s">
        <v>7</v>
      </c>
      <c r="C9" s="43"/>
      <c r="D9" s="68">
        <v>152318.19500000001</v>
      </c>
      <c r="E9" s="68">
        <v>140052.2568</v>
      </c>
      <c r="F9" s="69">
        <v>108.758115349413</v>
      </c>
      <c r="G9" s="68">
        <v>139668.87460000001</v>
      </c>
      <c r="H9" s="69">
        <v>9.0566494762892802</v>
      </c>
      <c r="I9" s="68">
        <v>32959.9899</v>
      </c>
      <c r="J9" s="69">
        <v>21.638905253571298</v>
      </c>
      <c r="K9" s="68">
        <v>32555.800500000001</v>
      </c>
      <c r="L9" s="69">
        <v>23.3092738759707</v>
      </c>
      <c r="M9" s="69">
        <v>1.2415280650218E-2</v>
      </c>
      <c r="N9" s="68">
        <v>300658.85940000002</v>
      </c>
      <c r="O9" s="68">
        <v>39311936.626199998</v>
      </c>
      <c r="P9" s="68">
        <v>8911</v>
      </c>
      <c r="Q9" s="68">
        <v>8462</v>
      </c>
      <c r="R9" s="69">
        <v>5.3060742141337798</v>
      </c>
      <c r="S9" s="68">
        <v>17.0932774099428</v>
      </c>
      <c r="T9" s="68">
        <v>17.5302132356417</v>
      </c>
      <c r="U9" s="70">
        <v>-2.5561851903530699</v>
      </c>
      <c r="V9" s="55"/>
      <c r="W9" s="55"/>
    </row>
    <row r="10" spans="1:23" ht="14.25" thickBot="1" x14ac:dyDescent="0.2">
      <c r="A10" s="53"/>
      <c r="B10" s="42" t="s">
        <v>8</v>
      </c>
      <c r="C10" s="43"/>
      <c r="D10" s="68">
        <v>181438.62539999999</v>
      </c>
      <c r="E10" s="68">
        <v>161264.2066</v>
      </c>
      <c r="F10" s="69">
        <v>112.51016529045501</v>
      </c>
      <c r="G10" s="68">
        <v>183466.7738</v>
      </c>
      <c r="H10" s="69">
        <v>-1.10545814808458</v>
      </c>
      <c r="I10" s="68">
        <v>47924.928699999997</v>
      </c>
      <c r="J10" s="69">
        <v>26.413851292328001</v>
      </c>
      <c r="K10" s="68">
        <v>46024.268600000003</v>
      </c>
      <c r="L10" s="69">
        <v>25.085887567942802</v>
      </c>
      <c r="M10" s="69">
        <v>4.1296910473879997E-2</v>
      </c>
      <c r="N10" s="68">
        <v>350444.38099999999</v>
      </c>
      <c r="O10" s="68">
        <v>55393582.567599997</v>
      </c>
      <c r="P10" s="68">
        <v>123602</v>
      </c>
      <c r="Q10" s="68">
        <v>112320</v>
      </c>
      <c r="R10" s="69">
        <v>10.0445156695157</v>
      </c>
      <c r="S10" s="68">
        <v>1.4679262908367201</v>
      </c>
      <c r="T10" s="68">
        <v>1.5046808725071199</v>
      </c>
      <c r="U10" s="70">
        <v>-2.5038438169435802</v>
      </c>
      <c r="V10" s="55"/>
      <c r="W10" s="55"/>
    </row>
    <row r="11" spans="1:23" ht="14.25" thickBot="1" x14ac:dyDescent="0.2">
      <c r="A11" s="53"/>
      <c r="B11" s="42" t="s">
        <v>9</v>
      </c>
      <c r="C11" s="43"/>
      <c r="D11" s="68">
        <v>76856.900599999994</v>
      </c>
      <c r="E11" s="68">
        <v>74445.526500000007</v>
      </c>
      <c r="F11" s="69">
        <v>103.23911215806901</v>
      </c>
      <c r="G11" s="68">
        <v>60210.102500000001</v>
      </c>
      <c r="H11" s="69">
        <v>27.647848797467201</v>
      </c>
      <c r="I11" s="68">
        <v>18420.311600000001</v>
      </c>
      <c r="J11" s="69">
        <v>23.967023723566601</v>
      </c>
      <c r="K11" s="68">
        <v>14037.035400000001</v>
      </c>
      <c r="L11" s="69">
        <v>23.3134221952205</v>
      </c>
      <c r="M11" s="69">
        <v>0.31226509552009801</v>
      </c>
      <c r="N11" s="68">
        <v>143917.64060000001</v>
      </c>
      <c r="O11" s="68">
        <v>22254857.386500001</v>
      </c>
      <c r="P11" s="68">
        <v>4025</v>
      </c>
      <c r="Q11" s="68">
        <v>3375</v>
      </c>
      <c r="R11" s="69">
        <v>19.259259259259299</v>
      </c>
      <c r="S11" s="68">
        <v>19.094882136646</v>
      </c>
      <c r="T11" s="68">
        <v>19.8698488888889</v>
      </c>
      <c r="U11" s="70">
        <v>-4.0585050313332198</v>
      </c>
      <c r="V11" s="55"/>
      <c r="W11" s="55"/>
    </row>
    <row r="12" spans="1:23" ht="14.25" thickBot="1" x14ac:dyDescent="0.2">
      <c r="A12" s="53"/>
      <c r="B12" s="42" t="s">
        <v>10</v>
      </c>
      <c r="C12" s="43"/>
      <c r="D12" s="68">
        <v>373346.01819999999</v>
      </c>
      <c r="E12" s="68">
        <v>385895.29399999999</v>
      </c>
      <c r="F12" s="69">
        <v>96.748010148058498</v>
      </c>
      <c r="G12" s="68">
        <v>277340.22820000001</v>
      </c>
      <c r="H12" s="69">
        <v>34.616611741866301</v>
      </c>
      <c r="I12" s="68">
        <v>58430.747499999998</v>
      </c>
      <c r="J12" s="69">
        <v>15.650561316204801</v>
      </c>
      <c r="K12" s="68">
        <v>-9980.3922999999995</v>
      </c>
      <c r="L12" s="69">
        <v>-3.5986096805266898</v>
      </c>
      <c r="M12" s="69">
        <v>-6.8545541842077702</v>
      </c>
      <c r="N12" s="68">
        <v>676615.06030000001</v>
      </c>
      <c r="O12" s="68">
        <v>74302218.474099994</v>
      </c>
      <c r="P12" s="68">
        <v>5126</v>
      </c>
      <c r="Q12" s="68">
        <v>3826</v>
      </c>
      <c r="R12" s="69">
        <v>33.978044955567199</v>
      </c>
      <c r="S12" s="68">
        <v>72.833792079594204</v>
      </c>
      <c r="T12" s="68">
        <v>79.265301123889202</v>
      </c>
      <c r="U12" s="70">
        <v>-8.8303915815154692</v>
      </c>
      <c r="V12" s="55"/>
      <c r="W12" s="55"/>
    </row>
    <row r="13" spans="1:23" ht="14.25" thickBot="1" x14ac:dyDescent="0.2">
      <c r="A13" s="53"/>
      <c r="B13" s="42" t="s">
        <v>11</v>
      </c>
      <c r="C13" s="43"/>
      <c r="D13" s="68">
        <v>589454.01399999997</v>
      </c>
      <c r="E13" s="68">
        <v>521117.70649999997</v>
      </c>
      <c r="F13" s="69">
        <v>113.113411163664</v>
      </c>
      <c r="G13" s="68">
        <v>452922.18709999998</v>
      </c>
      <c r="H13" s="69">
        <v>30.144654156643298</v>
      </c>
      <c r="I13" s="68">
        <v>146189.69620000001</v>
      </c>
      <c r="J13" s="69">
        <v>24.800865330946799</v>
      </c>
      <c r="K13" s="68">
        <v>111805.5643</v>
      </c>
      <c r="L13" s="69">
        <v>24.685380289244801</v>
      </c>
      <c r="M13" s="69">
        <v>0.30753506871750602</v>
      </c>
      <c r="N13" s="68">
        <v>1050609.2257999999</v>
      </c>
      <c r="O13" s="68">
        <v>109727682.2031</v>
      </c>
      <c r="P13" s="68">
        <v>17689</v>
      </c>
      <c r="Q13" s="68">
        <v>14259</v>
      </c>
      <c r="R13" s="69">
        <v>24.054982817869401</v>
      </c>
      <c r="S13" s="68">
        <v>33.323195997512599</v>
      </c>
      <c r="T13" s="68">
        <v>32.341343137667401</v>
      </c>
      <c r="U13" s="70">
        <v>2.9464546555451601</v>
      </c>
      <c r="V13" s="55"/>
      <c r="W13" s="55"/>
    </row>
    <row r="14" spans="1:23" ht="14.25" thickBot="1" x14ac:dyDescent="0.2">
      <c r="A14" s="53"/>
      <c r="B14" s="42" t="s">
        <v>12</v>
      </c>
      <c r="C14" s="43"/>
      <c r="D14" s="68">
        <v>296048.96529999998</v>
      </c>
      <c r="E14" s="68">
        <v>216171.14230000001</v>
      </c>
      <c r="F14" s="69">
        <v>136.951196237445</v>
      </c>
      <c r="G14" s="68">
        <v>240682.8541</v>
      </c>
      <c r="H14" s="69">
        <v>23.003762111361802</v>
      </c>
      <c r="I14" s="68">
        <v>33172.314100000003</v>
      </c>
      <c r="J14" s="69">
        <v>11.2050093018852</v>
      </c>
      <c r="K14" s="68">
        <v>49169.044600000001</v>
      </c>
      <c r="L14" s="69">
        <v>20.428976872432699</v>
      </c>
      <c r="M14" s="69">
        <v>-0.32534149544976099</v>
      </c>
      <c r="N14" s="68">
        <v>579723.96459999995</v>
      </c>
      <c r="O14" s="68">
        <v>53322669.7619</v>
      </c>
      <c r="P14" s="68">
        <v>4655</v>
      </c>
      <c r="Q14" s="68">
        <v>5192</v>
      </c>
      <c r="R14" s="69">
        <v>-10.3428351309707</v>
      </c>
      <c r="S14" s="68">
        <v>63.598059140708898</v>
      </c>
      <c r="T14" s="68">
        <v>54.636941313559298</v>
      </c>
      <c r="U14" s="70">
        <v>14.0902378912592</v>
      </c>
      <c r="V14" s="55"/>
      <c r="W14" s="55"/>
    </row>
    <row r="15" spans="1:23" ht="14.25" thickBot="1" x14ac:dyDescent="0.2">
      <c r="A15" s="53"/>
      <c r="B15" s="42" t="s">
        <v>13</v>
      </c>
      <c r="C15" s="43"/>
      <c r="D15" s="68">
        <v>278534.91259999998</v>
      </c>
      <c r="E15" s="68">
        <v>156374.15770000001</v>
      </c>
      <c r="F15" s="69">
        <v>178.12080761730601</v>
      </c>
      <c r="G15" s="68">
        <v>158242.8737</v>
      </c>
      <c r="H15" s="69">
        <v>76.017349841644105</v>
      </c>
      <c r="I15" s="68">
        <v>49270.829899999997</v>
      </c>
      <c r="J15" s="69">
        <v>17.689283343362099</v>
      </c>
      <c r="K15" s="68">
        <v>37071.589</v>
      </c>
      <c r="L15" s="69">
        <v>23.427019576427199</v>
      </c>
      <c r="M15" s="69">
        <v>0.329072511566742</v>
      </c>
      <c r="N15" s="68">
        <v>526540.14529999997</v>
      </c>
      <c r="O15" s="68">
        <v>41394680.8138</v>
      </c>
      <c r="P15" s="68">
        <v>9545</v>
      </c>
      <c r="Q15" s="68">
        <v>8338</v>
      </c>
      <c r="R15" s="69">
        <v>14.4758934996402</v>
      </c>
      <c r="S15" s="68">
        <v>29.181237569408101</v>
      </c>
      <c r="T15" s="68">
        <v>29.743971300072001</v>
      </c>
      <c r="U15" s="70">
        <v>-1.9284094080157601</v>
      </c>
      <c r="V15" s="55"/>
      <c r="W15" s="55"/>
    </row>
    <row r="16" spans="1:23" ht="14.25" thickBot="1" x14ac:dyDescent="0.2">
      <c r="A16" s="53"/>
      <c r="B16" s="42" t="s">
        <v>14</v>
      </c>
      <c r="C16" s="43"/>
      <c r="D16" s="68">
        <v>1158015.6544999999</v>
      </c>
      <c r="E16" s="68">
        <v>943841.2219</v>
      </c>
      <c r="F16" s="69">
        <v>122.691786248629</v>
      </c>
      <c r="G16" s="68">
        <v>863953.92689999996</v>
      </c>
      <c r="H16" s="69">
        <v>34.036737196755297</v>
      </c>
      <c r="I16" s="68">
        <v>83427.439100000003</v>
      </c>
      <c r="J16" s="69">
        <v>7.2043446714907997</v>
      </c>
      <c r="K16" s="68">
        <v>55847.430099999998</v>
      </c>
      <c r="L16" s="69">
        <v>6.4641676322242301</v>
      </c>
      <c r="M16" s="69">
        <v>0.49384562459929598</v>
      </c>
      <c r="N16" s="68">
        <v>2121696.1740999999</v>
      </c>
      <c r="O16" s="68">
        <v>312820882.89099997</v>
      </c>
      <c r="P16" s="68">
        <v>59135</v>
      </c>
      <c r="Q16" s="68">
        <v>50568</v>
      </c>
      <c r="R16" s="69">
        <v>16.941544059484201</v>
      </c>
      <c r="S16" s="68">
        <v>19.582576384543799</v>
      </c>
      <c r="T16" s="68">
        <v>19.057121491852602</v>
      </c>
      <c r="U16" s="70">
        <v>2.6832776360623001</v>
      </c>
      <c r="V16" s="55"/>
      <c r="W16" s="55"/>
    </row>
    <row r="17" spans="1:21" ht="12" thickBot="1" x14ac:dyDescent="0.2">
      <c r="A17" s="53"/>
      <c r="B17" s="42" t="s">
        <v>15</v>
      </c>
      <c r="C17" s="43"/>
      <c r="D17" s="68">
        <v>423181.80359999998</v>
      </c>
      <c r="E17" s="68">
        <v>792092.84869999997</v>
      </c>
      <c r="F17" s="69">
        <v>53.425782633252602</v>
      </c>
      <c r="G17" s="68">
        <v>499028.29499999998</v>
      </c>
      <c r="H17" s="69">
        <v>-15.1988358495784</v>
      </c>
      <c r="I17" s="68">
        <v>64716.673000000003</v>
      </c>
      <c r="J17" s="69">
        <v>15.292877068308799</v>
      </c>
      <c r="K17" s="68">
        <v>57800.3122</v>
      </c>
      <c r="L17" s="69">
        <v>11.5825721264964</v>
      </c>
      <c r="M17" s="69">
        <v>0.11965957512596299</v>
      </c>
      <c r="N17" s="68">
        <v>851518.30359999998</v>
      </c>
      <c r="O17" s="68">
        <v>299881818.42930001</v>
      </c>
      <c r="P17" s="68">
        <v>12792</v>
      </c>
      <c r="Q17" s="68">
        <v>12114</v>
      </c>
      <c r="R17" s="69">
        <v>5.5968301139177798</v>
      </c>
      <c r="S17" s="68">
        <v>33.081754502814299</v>
      </c>
      <c r="T17" s="68">
        <v>35.358799735842801</v>
      </c>
      <c r="U17" s="70">
        <v>-6.8830848522102004</v>
      </c>
    </row>
    <row r="18" spans="1:21" ht="12" thickBot="1" x14ac:dyDescent="0.2">
      <c r="A18" s="53"/>
      <c r="B18" s="42" t="s">
        <v>16</v>
      </c>
      <c r="C18" s="43"/>
      <c r="D18" s="68">
        <v>2540435.3465</v>
      </c>
      <c r="E18" s="68">
        <v>2261137.486</v>
      </c>
      <c r="F18" s="69">
        <v>112.35209544883</v>
      </c>
      <c r="G18" s="68">
        <v>2235781.409</v>
      </c>
      <c r="H18" s="69">
        <v>13.6262845854981</v>
      </c>
      <c r="I18" s="68">
        <v>408203.06439999997</v>
      </c>
      <c r="J18" s="69">
        <v>16.0682327524055</v>
      </c>
      <c r="K18" s="68">
        <v>350728.87829999998</v>
      </c>
      <c r="L18" s="69">
        <v>15.6870826856401</v>
      </c>
      <c r="M18" s="69">
        <v>0.16387069801203799</v>
      </c>
      <c r="N18" s="68">
        <v>4824187.6070999997</v>
      </c>
      <c r="O18" s="68">
        <v>688732202.98370004</v>
      </c>
      <c r="P18" s="68">
        <v>128277</v>
      </c>
      <c r="Q18" s="68">
        <v>109202</v>
      </c>
      <c r="R18" s="69">
        <v>17.4676287980074</v>
      </c>
      <c r="S18" s="68">
        <v>19.804293415811099</v>
      </c>
      <c r="T18" s="68">
        <v>20.913099216131599</v>
      </c>
      <c r="U18" s="70">
        <v>-5.5988152520263199</v>
      </c>
    </row>
    <row r="19" spans="1:21" ht="12" thickBot="1" x14ac:dyDescent="0.2">
      <c r="A19" s="53"/>
      <c r="B19" s="42" t="s">
        <v>17</v>
      </c>
      <c r="C19" s="43"/>
      <c r="D19" s="68">
        <v>942161.29579999996</v>
      </c>
      <c r="E19" s="68">
        <v>831646.70640000002</v>
      </c>
      <c r="F19" s="69">
        <v>113.288646314538</v>
      </c>
      <c r="G19" s="68">
        <v>788893.09160000004</v>
      </c>
      <c r="H19" s="69">
        <v>19.428260410944699</v>
      </c>
      <c r="I19" s="68">
        <v>80170.170599999998</v>
      </c>
      <c r="J19" s="69">
        <v>8.5091768211436207</v>
      </c>
      <c r="K19" s="68">
        <v>83061.441000000006</v>
      </c>
      <c r="L19" s="69">
        <v>10.528858965102399</v>
      </c>
      <c r="M19" s="69">
        <v>-3.4808815801786998E-2</v>
      </c>
      <c r="N19" s="68">
        <v>1718256.8415000001</v>
      </c>
      <c r="O19" s="68">
        <v>224108619.15059999</v>
      </c>
      <c r="P19" s="68">
        <v>23761</v>
      </c>
      <c r="Q19" s="68">
        <v>18962</v>
      </c>
      <c r="R19" s="69">
        <v>25.308511760362801</v>
      </c>
      <c r="S19" s="68">
        <v>39.651584352510397</v>
      </c>
      <c r="T19" s="68">
        <v>40.928991968146804</v>
      </c>
      <c r="U19" s="70">
        <v>-3.2215802634265298</v>
      </c>
    </row>
    <row r="20" spans="1:21" ht="12" thickBot="1" x14ac:dyDescent="0.2">
      <c r="A20" s="53"/>
      <c r="B20" s="42" t="s">
        <v>18</v>
      </c>
      <c r="C20" s="43"/>
      <c r="D20" s="68">
        <v>1381436.048</v>
      </c>
      <c r="E20" s="68">
        <v>1141548.7631000001</v>
      </c>
      <c r="F20" s="69">
        <v>121.014195157863</v>
      </c>
      <c r="G20" s="68">
        <v>1273685.2927000001</v>
      </c>
      <c r="H20" s="69">
        <v>8.4597628564577807</v>
      </c>
      <c r="I20" s="68">
        <v>105968.2326</v>
      </c>
      <c r="J20" s="69">
        <v>7.6708750110739796</v>
      </c>
      <c r="K20" s="68">
        <v>638.86609999999996</v>
      </c>
      <c r="L20" s="69">
        <v>5.0158866060681997E-2</v>
      </c>
      <c r="M20" s="69">
        <v>164.86923707487401</v>
      </c>
      <c r="N20" s="68">
        <v>2548436.7061000001</v>
      </c>
      <c r="O20" s="68">
        <v>342138353.5589</v>
      </c>
      <c r="P20" s="68">
        <v>56685</v>
      </c>
      <c r="Q20" s="68">
        <v>49365</v>
      </c>
      <c r="R20" s="69">
        <v>14.8283196596779</v>
      </c>
      <c r="S20" s="68">
        <v>24.370398659257301</v>
      </c>
      <c r="T20" s="68">
        <v>23.640244264154799</v>
      </c>
      <c r="U20" s="70">
        <v>2.9960707878087298</v>
      </c>
    </row>
    <row r="21" spans="1:21" ht="12" thickBot="1" x14ac:dyDescent="0.2">
      <c r="A21" s="53"/>
      <c r="B21" s="42" t="s">
        <v>19</v>
      </c>
      <c r="C21" s="43"/>
      <c r="D21" s="68">
        <v>507828.41499999998</v>
      </c>
      <c r="E21" s="68">
        <v>378910.14010000002</v>
      </c>
      <c r="F21" s="69">
        <v>134.02344283158399</v>
      </c>
      <c r="G21" s="68">
        <v>452800.97139999998</v>
      </c>
      <c r="H21" s="69">
        <v>12.152677903906101</v>
      </c>
      <c r="I21" s="68">
        <v>61268.481699999997</v>
      </c>
      <c r="J21" s="69">
        <v>12.064799820230601</v>
      </c>
      <c r="K21" s="68">
        <v>51647.679199999999</v>
      </c>
      <c r="L21" s="69">
        <v>11.4062651059056</v>
      </c>
      <c r="M21" s="69">
        <v>0.18627753752002099</v>
      </c>
      <c r="N21" s="68">
        <v>953141.45279999997</v>
      </c>
      <c r="O21" s="68">
        <v>132895250.9365</v>
      </c>
      <c r="P21" s="68">
        <v>45333</v>
      </c>
      <c r="Q21" s="68">
        <v>39375</v>
      </c>
      <c r="R21" s="69">
        <v>15.1314285714286</v>
      </c>
      <c r="S21" s="68">
        <v>11.202179758674699</v>
      </c>
      <c r="T21" s="68">
        <v>11.309537467936501</v>
      </c>
      <c r="U21" s="70">
        <v>-0.95836445740549103</v>
      </c>
    </row>
    <row r="22" spans="1:21" ht="12" thickBot="1" x14ac:dyDescent="0.2">
      <c r="A22" s="53"/>
      <c r="B22" s="42" t="s">
        <v>20</v>
      </c>
      <c r="C22" s="43"/>
      <c r="D22" s="68">
        <v>1551394.7494999999</v>
      </c>
      <c r="E22" s="68">
        <v>1121119.098</v>
      </c>
      <c r="F22" s="69">
        <v>138.37912067215501</v>
      </c>
      <c r="G22" s="68">
        <v>1299032.4929</v>
      </c>
      <c r="H22" s="69">
        <v>19.4269395091587</v>
      </c>
      <c r="I22" s="68">
        <v>138246.1097</v>
      </c>
      <c r="J22" s="69">
        <v>8.9110853149758</v>
      </c>
      <c r="K22" s="68">
        <v>170544.9032</v>
      </c>
      <c r="L22" s="69">
        <v>13.1286094945378</v>
      </c>
      <c r="M22" s="69">
        <v>-0.18938586198687399</v>
      </c>
      <c r="N22" s="68">
        <v>2979244.8286000001</v>
      </c>
      <c r="O22" s="68">
        <v>411470407.85049999</v>
      </c>
      <c r="P22" s="68">
        <v>93919</v>
      </c>
      <c r="Q22" s="68">
        <v>83582</v>
      </c>
      <c r="R22" s="69">
        <v>12.3674953937451</v>
      </c>
      <c r="S22" s="68">
        <v>16.518433431999899</v>
      </c>
      <c r="T22" s="68">
        <v>17.083224606972799</v>
      </c>
      <c r="U22" s="70">
        <v>-3.4191570120611501</v>
      </c>
    </row>
    <row r="23" spans="1:21" ht="12" thickBot="1" x14ac:dyDescent="0.2">
      <c r="A23" s="53"/>
      <c r="B23" s="42" t="s">
        <v>21</v>
      </c>
      <c r="C23" s="43"/>
      <c r="D23" s="68">
        <v>4410132.9200999998</v>
      </c>
      <c r="E23" s="68">
        <v>3962746.3626999999</v>
      </c>
      <c r="F23" s="69">
        <v>111.289810561965</v>
      </c>
      <c r="G23" s="68">
        <v>3069905.0480999998</v>
      </c>
      <c r="H23" s="69">
        <v>43.656981274697202</v>
      </c>
      <c r="I23" s="68">
        <v>224698.54430000001</v>
      </c>
      <c r="J23" s="69">
        <v>5.0950515181956204</v>
      </c>
      <c r="K23" s="68">
        <v>214442.1586</v>
      </c>
      <c r="L23" s="69">
        <v>6.9853026474783197</v>
      </c>
      <c r="M23" s="69">
        <v>4.7828215155823001E-2</v>
      </c>
      <c r="N23" s="68">
        <v>7807578.0093</v>
      </c>
      <c r="O23" s="68">
        <v>886748505.50549996</v>
      </c>
      <c r="P23" s="68">
        <v>134806</v>
      </c>
      <c r="Q23" s="68">
        <v>104281</v>
      </c>
      <c r="R23" s="69">
        <v>29.271871194177301</v>
      </c>
      <c r="S23" s="68">
        <v>32.714663443021799</v>
      </c>
      <c r="T23" s="68">
        <v>32.5797133629328</v>
      </c>
      <c r="U23" s="70">
        <v>0.412506398924188</v>
      </c>
    </row>
    <row r="24" spans="1:21" ht="12" thickBot="1" x14ac:dyDescent="0.2">
      <c r="A24" s="53"/>
      <c r="B24" s="42" t="s">
        <v>22</v>
      </c>
      <c r="C24" s="43"/>
      <c r="D24" s="68">
        <v>363039.78480000002</v>
      </c>
      <c r="E24" s="68">
        <v>340265.48239999998</v>
      </c>
      <c r="F24" s="69">
        <v>106.693098059599</v>
      </c>
      <c r="G24" s="68">
        <v>389279.0895</v>
      </c>
      <c r="H24" s="69">
        <v>-6.74048655778107</v>
      </c>
      <c r="I24" s="68">
        <v>64333.076800000003</v>
      </c>
      <c r="J24" s="69">
        <v>17.720668503437299</v>
      </c>
      <c r="K24" s="68">
        <v>53338.657099999997</v>
      </c>
      <c r="L24" s="69">
        <v>13.7019065597666</v>
      </c>
      <c r="M24" s="69">
        <v>0.20612479386924801</v>
      </c>
      <c r="N24" s="68">
        <v>703814.37840000005</v>
      </c>
      <c r="O24" s="68">
        <v>93733916.595100001</v>
      </c>
      <c r="P24" s="68">
        <v>38763</v>
      </c>
      <c r="Q24" s="68">
        <v>36161</v>
      </c>
      <c r="R24" s="69">
        <v>7.1955974668842098</v>
      </c>
      <c r="S24" s="68">
        <v>9.3656266233263707</v>
      </c>
      <c r="T24" s="68">
        <v>9.4238155360747804</v>
      </c>
      <c r="U24" s="70">
        <v>-0.62130293133277703</v>
      </c>
    </row>
    <row r="25" spans="1:21" ht="12" thickBot="1" x14ac:dyDescent="0.2">
      <c r="A25" s="53"/>
      <c r="B25" s="42" t="s">
        <v>23</v>
      </c>
      <c r="C25" s="43"/>
      <c r="D25" s="68">
        <v>423243.54800000001</v>
      </c>
      <c r="E25" s="68">
        <v>445247.25919999997</v>
      </c>
      <c r="F25" s="69">
        <v>95.058091713010199</v>
      </c>
      <c r="G25" s="68">
        <v>383600.05440000002</v>
      </c>
      <c r="H25" s="69">
        <v>10.3345901923835</v>
      </c>
      <c r="I25" s="68">
        <v>43755.786200000002</v>
      </c>
      <c r="J25" s="69">
        <v>10.338205131954</v>
      </c>
      <c r="K25" s="68">
        <v>35393.328699999998</v>
      </c>
      <c r="L25" s="69">
        <v>9.22662244022872</v>
      </c>
      <c r="M25" s="69">
        <v>0.236272139613701</v>
      </c>
      <c r="N25" s="68">
        <v>846579.62930000003</v>
      </c>
      <c r="O25" s="68">
        <v>92822910.973900005</v>
      </c>
      <c r="P25" s="68">
        <v>28747</v>
      </c>
      <c r="Q25" s="68">
        <v>28005</v>
      </c>
      <c r="R25" s="69">
        <v>2.64952687020175</v>
      </c>
      <c r="S25" s="68">
        <v>14.723051031412</v>
      </c>
      <c r="T25" s="68">
        <v>15.1164463952866</v>
      </c>
      <c r="U25" s="70">
        <v>-2.6719690302999402</v>
      </c>
    </row>
    <row r="26" spans="1:21" ht="12" thickBot="1" x14ac:dyDescent="0.2">
      <c r="A26" s="53"/>
      <c r="B26" s="42" t="s">
        <v>24</v>
      </c>
      <c r="C26" s="43"/>
      <c r="D26" s="68">
        <v>690955.39069999999</v>
      </c>
      <c r="E26" s="68">
        <v>725049.56880000001</v>
      </c>
      <c r="F26" s="69">
        <v>95.297676246269901</v>
      </c>
      <c r="G26" s="68">
        <v>563519.49269999994</v>
      </c>
      <c r="H26" s="69">
        <v>22.614283915790502</v>
      </c>
      <c r="I26" s="68">
        <v>166080.2132</v>
      </c>
      <c r="J26" s="69">
        <v>24.036314852648601</v>
      </c>
      <c r="K26" s="68">
        <v>118341.2123</v>
      </c>
      <c r="L26" s="69">
        <v>21.000375999948101</v>
      </c>
      <c r="M26" s="69">
        <v>0.40340131702368898</v>
      </c>
      <c r="N26" s="68">
        <v>1311359.4032000001</v>
      </c>
      <c r="O26" s="68">
        <v>191656265.95190001</v>
      </c>
      <c r="P26" s="68">
        <v>54774</v>
      </c>
      <c r="Q26" s="68">
        <v>47505</v>
      </c>
      <c r="R26" s="69">
        <v>15.3015472055573</v>
      </c>
      <c r="S26" s="68">
        <v>12.6146600704714</v>
      </c>
      <c r="T26" s="68">
        <v>13.059762393432299</v>
      </c>
      <c r="U26" s="70">
        <v>-3.5284527722057399</v>
      </c>
    </row>
    <row r="27" spans="1:21" ht="12" thickBot="1" x14ac:dyDescent="0.2">
      <c r="A27" s="53"/>
      <c r="B27" s="42" t="s">
        <v>25</v>
      </c>
      <c r="C27" s="43"/>
      <c r="D27" s="68">
        <v>382704.0442</v>
      </c>
      <c r="E27" s="68">
        <v>374976.09029999998</v>
      </c>
      <c r="F27" s="69">
        <v>102.06091910921999</v>
      </c>
      <c r="G27" s="68">
        <v>319344.06790000002</v>
      </c>
      <c r="H27" s="69">
        <v>19.840661740377399</v>
      </c>
      <c r="I27" s="68">
        <v>107529.5873</v>
      </c>
      <c r="J27" s="69">
        <v>28.0973219200697</v>
      </c>
      <c r="K27" s="68">
        <v>93472.145099999994</v>
      </c>
      <c r="L27" s="69">
        <v>29.270042720589998</v>
      </c>
      <c r="M27" s="69">
        <v>0.150391779122655</v>
      </c>
      <c r="N27" s="68">
        <v>716012.84730000002</v>
      </c>
      <c r="O27" s="68">
        <v>85833593.065500006</v>
      </c>
      <c r="P27" s="68">
        <v>51672</v>
      </c>
      <c r="Q27" s="68">
        <v>44457</v>
      </c>
      <c r="R27" s="69">
        <v>16.229165260813801</v>
      </c>
      <c r="S27" s="68">
        <v>7.4064105163337999</v>
      </c>
      <c r="T27" s="68">
        <v>7.4973300740040898</v>
      </c>
      <c r="U27" s="70">
        <v>-1.22757923652471</v>
      </c>
    </row>
    <row r="28" spans="1:21" ht="12" thickBot="1" x14ac:dyDescent="0.2">
      <c r="A28" s="53"/>
      <c r="B28" s="42" t="s">
        <v>26</v>
      </c>
      <c r="C28" s="43"/>
      <c r="D28" s="68">
        <v>1342609.4632999999</v>
      </c>
      <c r="E28" s="68">
        <v>1490107.9933</v>
      </c>
      <c r="F28" s="69">
        <v>90.101487230241005</v>
      </c>
      <c r="G28" s="68">
        <v>1161781.5877</v>
      </c>
      <c r="H28" s="69">
        <v>15.564704890700501</v>
      </c>
      <c r="I28" s="68">
        <v>82777.428400000004</v>
      </c>
      <c r="J28" s="69">
        <v>6.1654137455981699</v>
      </c>
      <c r="K28" s="68">
        <v>80720.1152</v>
      </c>
      <c r="L28" s="69">
        <v>6.9479595867759496</v>
      </c>
      <c r="M28" s="69">
        <v>2.5486995340661001E-2</v>
      </c>
      <c r="N28" s="68">
        <v>2704202.8514</v>
      </c>
      <c r="O28" s="68">
        <v>296586085.66049999</v>
      </c>
      <c r="P28" s="68">
        <v>64320</v>
      </c>
      <c r="Q28" s="68">
        <v>63373</v>
      </c>
      <c r="R28" s="69">
        <v>1.49432723715146</v>
      </c>
      <c r="S28" s="68">
        <v>20.8739033473259</v>
      </c>
      <c r="T28" s="68">
        <v>21.4853863332965</v>
      </c>
      <c r="U28" s="70">
        <v>-2.92941370761391</v>
      </c>
    </row>
    <row r="29" spans="1:21" ht="12" thickBot="1" x14ac:dyDescent="0.2">
      <c r="A29" s="53"/>
      <c r="B29" s="42" t="s">
        <v>27</v>
      </c>
      <c r="C29" s="43"/>
      <c r="D29" s="68">
        <v>819680.70909999998</v>
      </c>
      <c r="E29" s="68">
        <v>685721.48239999998</v>
      </c>
      <c r="F29" s="69">
        <v>119.535515531925</v>
      </c>
      <c r="G29" s="68">
        <v>674674.71600000001</v>
      </c>
      <c r="H29" s="69">
        <v>21.492726740926202</v>
      </c>
      <c r="I29" s="68">
        <v>139284.80059999999</v>
      </c>
      <c r="J29" s="69">
        <v>16.992567844244299</v>
      </c>
      <c r="K29" s="68">
        <v>109463.8832</v>
      </c>
      <c r="L29" s="69">
        <v>16.2246902994954</v>
      </c>
      <c r="M29" s="69">
        <v>0.27242700083565102</v>
      </c>
      <c r="N29" s="68">
        <v>1617080.6222000001</v>
      </c>
      <c r="O29" s="68">
        <v>207035164.51370001</v>
      </c>
      <c r="P29" s="68">
        <v>131759</v>
      </c>
      <c r="Q29" s="68">
        <v>123462</v>
      </c>
      <c r="R29" s="69">
        <v>6.72028640391376</v>
      </c>
      <c r="S29" s="68">
        <v>6.2210604899854998</v>
      </c>
      <c r="T29" s="68">
        <v>6.4586667403735598</v>
      </c>
      <c r="U29" s="70">
        <v>-3.8193849870218299</v>
      </c>
    </row>
    <row r="30" spans="1:21" ht="12" thickBot="1" x14ac:dyDescent="0.2">
      <c r="A30" s="53"/>
      <c r="B30" s="42" t="s">
        <v>28</v>
      </c>
      <c r="C30" s="43"/>
      <c r="D30" s="68">
        <v>1210814.7386</v>
      </c>
      <c r="E30" s="68">
        <v>1358480.0533</v>
      </c>
      <c r="F30" s="69">
        <v>89.1301079952338</v>
      </c>
      <c r="G30" s="68">
        <v>1245384.4336999999</v>
      </c>
      <c r="H30" s="69">
        <v>-2.7758252122434399</v>
      </c>
      <c r="I30" s="68">
        <v>166442.7432</v>
      </c>
      <c r="J30" s="69">
        <v>13.746342680999099</v>
      </c>
      <c r="K30" s="68">
        <v>181693.06159999999</v>
      </c>
      <c r="L30" s="69">
        <v>14.5893152895926</v>
      </c>
      <c r="M30" s="69">
        <v>-8.3934511674275E-2</v>
      </c>
      <c r="N30" s="68">
        <v>2317762.5761000002</v>
      </c>
      <c r="O30" s="68">
        <v>374251980.21499997</v>
      </c>
      <c r="P30" s="68">
        <v>91216</v>
      </c>
      <c r="Q30" s="68">
        <v>81577</v>
      </c>
      <c r="R30" s="69">
        <v>11.815830442404099</v>
      </c>
      <c r="S30" s="68">
        <v>13.274148598929999</v>
      </c>
      <c r="T30" s="68">
        <v>13.5693619218652</v>
      </c>
      <c r="U30" s="70">
        <v>-2.2239718105838899</v>
      </c>
    </row>
    <row r="31" spans="1:21" ht="12" thickBot="1" x14ac:dyDescent="0.2">
      <c r="A31" s="53"/>
      <c r="B31" s="42" t="s">
        <v>29</v>
      </c>
      <c r="C31" s="43"/>
      <c r="D31" s="68">
        <v>1378505.5285</v>
      </c>
      <c r="E31" s="68">
        <v>1263342.8047</v>
      </c>
      <c r="F31" s="69">
        <v>109.115714544901</v>
      </c>
      <c r="G31" s="68">
        <v>1325719.5730000001</v>
      </c>
      <c r="H31" s="69">
        <v>3.9816833495600799</v>
      </c>
      <c r="I31" s="68">
        <v>13848.9053</v>
      </c>
      <c r="J31" s="69">
        <v>1.0046318287217499</v>
      </c>
      <c r="K31" s="68">
        <v>27558.271100000002</v>
      </c>
      <c r="L31" s="69">
        <v>2.07874060708312</v>
      </c>
      <c r="M31" s="69">
        <v>-0.49746828276175897</v>
      </c>
      <c r="N31" s="68">
        <v>2601975.9780999999</v>
      </c>
      <c r="O31" s="68">
        <v>319231293.18620002</v>
      </c>
      <c r="P31" s="68">
        <v>45201</v>
      </c>
      <c r="Q31" s="68">
        <v>39126</v>
      </c>
      <c r="R31" s="69">
        <v>15.526759699432599</v>
      </c>
      <c r="S31" s="68">
        <v>30.4972352049733</v>
      </c>
      <c r="T31" s="68">
        <v>31.270010979911099</v>
      </c>
      <c r="U31" s="70">
        <v>-2.5339207627965301</v>
      </c>
    </row>
    <row r="32" spans="1:21" ht="12" thickBot="1" x14ac:dyDescent="0.2">
      <c r="A32" s="53"/>
      <c r="B32" s="42" t="s">
        <v>30</v>
      </c>
      <c r="C32" s="43"/>
      <c r="D32" s="68">
        <v>172240.5001</v>
      </c>
      <c r="E32" s="68">
        <v>187477.2689</v>
      </c>
      <c r="F32" s="69">
        <v>91.872738018107597</v>
      </c>
      <c r="G32" s="68">
        <v>163378.18040000001</v>
      </c>
      <c r="H32" s="69">
        <v>5.4244206162061204</v>
      </c>
      <c r="I32" s="68">
        <v>47111.031799999997</v>
      </c>
      <c r="J32" s="69">
        <v>27.351889812586499</v>
      </c>
      <c r="K32" s="68">
        <v>40765.053200000002</v>
      </c>
      <c r="L32" s="69">
        <v>24.951344849229301</v>
      </c>
      <c r="M32" s="69">
        <v>0.155672030375272</v>
      </c>
      <c r="N32" s="68">
        <v>326098.66330000001</v>
      </c>
      <c r="O32" s="68">
        <v>45593296.921599999</v>
      </c>
      <c r="P32" s="68">
        <v>34431</v>
      </c>
      <c r="Q32" s="68">
        <v>31106</v>
      </c>
      <c r="R32" s="69">
        <v>10.6892560920723</v>
      </c>
      <c r="S32" s="68">
        <v>5.0024832302285702</v>
      </c>
      <c r="T32" s="68">
        <v>4.9462535587989498</v>
      </c>
      <c r="U32" s="70">
        <v>1.12403518096468</v>
      </c>
    </row>
    <row r="33" spans="1:21" ht="12" thickBot="1" x14ac:dyDescent="0.2">
      <c r="A33" s="53"/>
      <c r="B33" s="42" t="s">
        <v>31</v>
      </c>
      <c r="C33" s="43"/>
      <c r="D33" s="71"/>
      <c r="E33" s="71"/>
      <c r="F33" s="71"/>
      <c r="G33" s="68">
        <v>23.7608</v>
      </c>
      <c r="H33" s="71"/>
      <c r="I33" s="71"/>
      <c r="J33" s="71"/>
      <c r="K33" s="68">
        <v>2.9944999999999999</v>
      </c>
      <c r="L33" s="69">
        <v>12.602690145113</v>
      </c>
      <c r="M33" s="71"/>
      <c r="N33" s="71"/>
      <c r="O33" s="68">
        <v>4994.4328999999998</v>
      </c>
      <c r="P33" s="71"/>
      <c r="Q33" s="71"/>
      <c r="R33" s="71"/>
      <c r="S33" s="71"/>
      <c r="T33" s="71"/>
      <c r="U33" s="72"/>
    </row>
    <row r="34" spans="1:21" ht="12" thickBot="1" x14ac:dyDescent="0.2">
      <c r="A34" s="53"/>
      <c r="B34" s="42" t="s">
        <v>36</v>
      </c>
      <c r="C34" s="43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68">
        <v>10</v>
      </c>
      <c r="P34" s="71"/>
      <c r="Q34" s="71"/>
      <c r="R34" s="71"/>
      <c r="S34" s="71"/>
      <c r="T34" s="71"/>
      <c r="U34" s="72"/>
    </row>
    <row r="35" spans="1:21" ht="12" thickBot="1" x14ac:dyDescent="0.2">
      <c r="A35" s="53"/>
      <c r="B35" s="42" t="s">
        <v>32</v>
      </c>
      <c r="C35" s="43"/>
      <c r="D35" s="68">
        <v>275930.71240000002</v>
      </c>
      <c r="E35" s="68">
        <v>220314.81510000001</v>
      </c>
      <c r="F35" s="69">
        <v>125.243829959758</v>
      </c>
      <c r="G35" s="68">
        <v>252306.46909999999</v>
      </c>
      <c r="H35" s="69">
        <v>9.3633125556668499</v>
      </c>
      <c r="I35" s="68">
        <v>27140.265899999999</v>
      </c>
      <c r="J35" s="69">
        <v>9.8358988979292796</v>
      </c>
      <c r="K35" s="68">
        <v>28751.697800000002</v>
      </c>
      <c r="L35" s="69">
        <v>11.3955452282139</v>
      </c>
      <c r="M35" s="69">
        <v>-5.6046495452523E-2</v>
      </c>
      <c r="N35" s="68">
        <v>569968.98019999999</v>
      </c>
      <c r="O35" s="68">
        <v>53469040.246299997</v>
      </c>
      <c r="P35" s="68">
        <v>19843</v>
      </c>
      <c r="Q35" s="68">
        <v>17971</v>
      </c>
      <c r="R35" s="69">
        <v>10.4167825941795</v>
      </c>
      <c r="S35" s="68">
        <v>13.905695328327401</v>
      </c>
      <c r="T35" s="68">
        <v>16.361820032274199</v>
      </c>
      <c r="U35" s="70">
        <v>-17.662724847303799</v>
      </c>
    </row>
    <row r="36" spans="1:21" ht="12" thickBot="1" x14ac:dyDescent="0.2">
      <c r="A36" s="53"/>
      <c r="B36" s="42" t="s">
        <v>37</v>
      </c>
      <c r="C36" s="43"/>
      <c r="D36" s="71"/>
      <c r="E36" s="68">
        <v>856650.08889999997</v>
      </c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2"/>
    </row>
    <row r="37" spans="1:21" ht="12" thickBot="1" x14ac:dyDescent="0.2">
      <c r="A37" s="53"/>
      <c r="B37" s="42" t="s">
        <v>38</v>
      </c>
      <c r="C37" s="43"/>
      <c r="D37" s="71"/>
      <c r="E37" s="68">
        <v>157564.86840000001</v>
      </c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2"/>
    </row>
    <row r="38" spans="1:21" ht="12" thickBot="1" x14ac:dyDescent="0.2">
      <c r="A38" s="53"/>
      <c r="B38" s="42" t="s">
        <v>39</v>
      </c>
      <c r="C38" s="43"/>
      <c r="D38" s="71"/>
      <c r="E38" s="68">
        <v>211071.4289</v>
      </c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2"/>
    </row>
    <row r="39" spans="1:21" ht="12" customHeight="1" thickBot="1" x14ac:dyDescent="0.2">
      <c r="A39" s="53"/>
      <c r="B39" s="42" t="s">
        <v>33</v>
      </c>
      <c r="C39" s="43"/>
      <c r="D39" s="68">
        <v>291633.4191</v>
      </c>
      <c r="E39" s="68">
        <v>434861.02850000001</v>
      </c>
      <c r="F39" s="69">
        <v>67.063590431626807</v>
      </c>
      <c r="G39" s="68">
        <v>332295.38449999999</v>
      </c>
      <c r="H39" s="69">
        <v>-12.2366928030564</v>
      </c>
      <c r="I39" s="68">
        <v>18093.354599999999</v>
      </c>
      <c r="J39" s="69">
        <v>6.2041430834083702</v>
      </c>
      <c r="K39" s="68">
        <v>20507.1567</v>
      </c>
      <c r="L39" s="69">
        <v>6.1713636892239201</v>
      </c>
      <c r="M39" s="69">
        <v>-0.11770535210276099</v>
      </c>
      <c r="N39" s="68">
        <v>576376.1544</v>
      </c>
      <c r="O39" s="68">
        <v>87796875.914700001</v>
      </c>
      <c r="P39" s="68">
        <v>469</v>
      </c>
      <c r="Q39" s="68">
        <v>442</v>
      </c>
      <c r="R39" s="69">
        <v>6.1085972850678703</v>
      </c>
      <c r="S39" s="68">
        <v>621.81965692963797</v>
      </c>
      <c r="T39" s="68">
        <v>644.21433325791895</v>
      </c>
      <c r="U39" s="70">
        <v>-3.6014744916330201</v>
      </c>
    </row>
    <row r="40" spans="1:21" ht="12" thickBot="1" x14ac:dyDescent="0.2">
      <c r="A40" s="53"/>
      <c r="B40" s="42" t="s">
        <v>34</v>
      </c>
      <c r="C40" s="43"/>
      <c r="D40" s="68">
        <v>510072.41100000002</v>
      </c>
      <c r="E40" s="68">
        <v>640424.57669999998</v>
      </c>
      <c r="F40" s="69">
        <v>79.645976990501694</v>
      </c>
      <c r="G40" s="68">
        <v>556462.65870000003</v>
      </c>
      <c r="H40" s="69">
        <v>-8.3366326517535203</v>
      </c>
      <c r="I40" s="68">
        <v>38345.72</v>
      </c>
      <c r="J40" s="69">
        <v>7.5177012465392901</v>
      </c>
      <c r="K40" s="68">
        <v>36770.106200000002</v>
      </c>
      <c r="L40" s="69">
        <v>6.60782994602042</v>
      </c>
      <c r="M40" s="69">
        <v>4.2850401122855999E-2</v>
      </c>
      <c r="N40" s="68">
        <v>993044.22320000001</v>
      </c>
      <c r="O40" s="68">
        <v>163670282.31959999</v>
      </c>
      <c r="P40" s="68">
        <v>2824</v>
      </c>
      <c r="Q40" s="68">
        <v>2506</v>
      </c>
      <c r="R40" s="69">
        <v>12.689545091779699</v>
      </c>
      <c r="S40" s="68">
        <v>180.62054213881001</v>
      </c>
      <c r="T40" s="68">
        <v>192.726182043097</v>
      </c>
      <c r="U40" s="70">
        <v>-6.7022497889431198</v>
      </c>
    </row>
    <row r="41" spans="1:21" ht="12" thickBot="1" x14ac:dyDescent="0.2">
      <c r="A41" s="53"/>
      <c r="B41" s="42" t="s">
        <v>40</v>
      </c>
      <c r="C41" s="43"/>
      <c r="D41" s="71"/>
      <c r="E41" s="68">
        <v>283626.23460000003</v>
      </c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2"/>
    </row>
    <row r="42" spans="1:21" ht="12" thickBot="1" x14ac:dyDescent="0.2">
      <c r="A42" s="53"/>
      <c r="B42" s="42" t="s">
        <v>41</v>
      </c>
      <c r="C42" s="43"/>
      <c r="D42" s="71"/>
      <c r="E42" s="68">
        <v>109334.66929999999</v>
      </c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2"/>
    </row>
    <row r="43" spans="1:21" ht="12" thickBot="1" x14ac:dyDescent="0.2">
      <c r="A43" s="53"/>
      <c r="B43" s="42" t="s">
        <v>71</v>
      </c>
      <c r="C43" s="43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68">
        <v>170.9402</v>
      </c>
      <c r="P43" s="71"/>
      <c r="Q43" s="71"/>
      <c r="R43" s="71"/>
      <c r="S43" s="71"/>
      <c r="T43" s="71"/>
      <c r="U43" s="72"/>
    </row>
    <row r="44" spans="1:21" ht="12" thickBot="1" x14ac:dyDescent="0.2">
      <c r="A44" s="54"/>
      <c r="B44" s="42" t="s">
        <v>35</v>
      </c>
      <c r="C44" s="43"/>
      <c r="D44" s="73">
        <v>54696.0052</v>
      </c>
      <c r="E44" s="74"/>
      <c r="F44" s="74"/>
      <c r="G44" s="73">
        <v>29271.0867</v>
      </c>
      <c r="H44" s="75">
        <v>86.860179673479607</v>
      </c>
      <c r="I44" s="73">
        <v>5283.7401</v>
      </c>
      <c r="J44" s="75">
        <v>9.6601937941895599</v>
      </c>
      <c r="K44" s="73">
        <v>3251.3427999999999</v>
      </c>
      <c r="L44" s="75">
        <v>11.1076942011859</v>
      </c>
      <c r="M44" s="75">
        <v>0.62509474546947197</v>
      </c>
      <c r="N44" s="73">
        <v>93408.175399999993</v>
      </c>
      <c r="O44" s="73">
        <v>10364724.526699999</v>
      </c>
      <c r="P44" s="73">
        <v>55</v>
      </c>
      <c r="Q44" s="73">
        <v>39</v>
      </c>
      <c r="R44" s="75">
        <v>41.025641025641001</v>
      </c>
      <c r="S44" s="73">
        <v>994.47282181818196</v>
      </c>
      <c r="T44" s="73">
        <v>992.61974871794905</v>
      </c>
      <c r="U44" s="76">
        <v>0.18633722909040201</v>
      </c>
    </row>
  </sheetData>
  <mergeCells count="42"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31:C31"/>
    <mergeCell ref="B32:C32"/>
    <mergeCell ref="B33:C33"/>
    <mergeCell ref="B34:C34"/>
    <mergeCell ref="B35:C35"/>
    <mergeCell ref="B36:C36"/>
    <mergeCell ref="B43:C43"/>
    <mergeCell ref="B44:C44"/>
    <mergeCell ref="B37:C37"/>
    <mergeCell ref="B38:C38"/>
    <mergeCell ref="B39:C39"/>
    <mergeCell ref="B40:C40"/>
    <mergeCell ref="B41:C41"/>
    <mergeCell ref="B42:C42"/>
    <mergeCell ref="B25:C25"/>
    <mergeCell ref="B26:C26"/>
    <mergeCell ref="B27:C27"/>
    <mergeCell ref="B28:C2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13"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76882</v>
      </c>
      <c r="D2" s="32">
        <v>845778.70449230797</v>
      </c>
      <c r="E2" s="32">
        <v>634368.52109743597</v>
      </c>
      <c r="F2" s="32">
        <v>211410.183394872</v>
      </c>
      <c r="G2" s="32">
        <v>634368.52109743597</v>
      </c>
      <c r="H2" s="32">
        <v>0.24995921778590299</v>
      </c>
    </row>
    <row r="3" spans="1:8" ht="14.25" x14ac:dyDescent="0.2">
      <c r="A3" s="32">
        <v>2</v>
      </c>
      <c r="B3" s="33">
        <v>13</v>
      </c>
      <c r="C3" s="32">
        <v>16609.300999999999</v>
      </c>
      <c r="D3" s="32">
        <v>152318.25525614599</v>
      </c>
      <c r="E3" s="32">
        <v>119358.21521540001</v>
      </c>
      <c r="F3" s="32">
        <v>32960.0400407458</v>
      </c>
      <c r="G3" s="32">
        <v>119358.21521540001</v>
      </c>
      <c r="H3" s="32">
        <v>0.21638929611764901</v>
      </c>
    </row>
    <row r="4" spans="1:8" ht="14.25" x14ac:dyDescent="0.2">
      <c r="A4" s="32">
        <v>3</v>
      </c>
      <c r="B4" s="33">
        <v>14</v>
      </c>
      <c r="C4" s="32">
        <v>148077</v>
      </c>
      <c r="D4" s="32">
        <v>181441.57777264999</v>
      </c>
      <c r="E4" s="32">
        <v>133513.695911966</v>
      </c>
      <c r="F4" s="32">
        <v>47927.881860683803</v>
      </c>
      <c r="G4" s="32">
        <v>133513.695911966</v>
      </c>
      <c r="H4" s="32">
        <v>0.26415049102327898</v>
      </c>
    </row>
    <row r="5" spans="1:8" ht="14.25" x14ac:dyDescent="0.2">
      <c r="A5" s="32">
        <v>4</v>
      </c>
      <c r="B5" s="33">
        <v>15</v>
      </c>
      <c r="C5" s="32">
        <v>4956</v>
      </c>
      <c r="D5" s="32">
        <v>76856.986434188002</v>
      </c>
      <c r="E5" s="32">
        <v>58436.589735042697</v>
      </c>
      <c r="F5" s="32">
        <v>18420.396699145302</v>
      </c>
      <c r="G5" s="32">
        <v>58436.589735042697</v>
      </c>
      <c r="H5" s="32">
        <v>0.23967107681119601</v>
      </c>
    </row>
    <row r="6" spans="1:8" ht="14.25" x14ac:dyDescent="0.2">
      <c r="A6" s="32">
        <v>5</v>
      </c>
      <c r="B6" s="33">
        <v>16</v>
      </c>
      <c r="C6" s="32">
        <v>8245</v>
      </c>
      <c r="D6" s="32">
        <v>373346.15966153803</v>
      </c>
      <c r="E6" s="32">
        <v>314915.27115299099</v>
      </c>
      <c r="F6" s="32">
        <v>58430.888508547003</v>
      </c>
      <c r="G6" s="32">
        <v>314915.27115299099</v>
      </c>
      <c r="H6" s="32">
        <v>0.15650593155027601</v>
      </c>
    </row>
    <row r="7" spans="1:8" ht="14.25" x14ac:dyDescent="0.2">
      <c r="A7" s="32">
        <v>6</v>
      </c>
      <c r="B7" s="33">
        <v>17</v>
      </c>
      <c r="C7" s="32">
        <v>34083</v>
      </c>
      <c r="D7" s="32">
        <v>589454.48099658103</v>
      </c>
      <c r="E7" s="32">
        <v>443264.31755726499</v>
      </c>
      <c r="F7" s="32">
        <v>146190.16343931601</v>
      </c>
      <c r="G7" s="32">
        <v>443264.31755726499</v>
      </c>
      <c r="H7" s="32">
        <v>0.248009249488026</v>
      </c>
    </row>
    <row r="8" spans="1:8" ht="14.25" x14ac:dyDescent="0.2">
      <c r="A8" s="32">
        <v>7</v>
      </c>
      <c r="B8" s="33">
        <v>18</v>
      </c>
      <c r="C8" s="32">
        <v>123191</v>
      </c>
      <c r="D8" s="32">
        <v>296048.96684273501</v>
      </c>
      <c r="E8" s="32">
        <v>262876.655783761</v>
      </c>
      <c r="F8" s="32">
        <v>33172.311058974403</v>
      </c>
      <c r="G8" s="32">
        <v>262876.655783761</v>
      </c>
      <c r="H8" s="32">
        <v>0.112050082162914</v>
      </c>
    </row>
    <row r="9" spans="1:8" ht="14.25" x14ac:dyDescent="0.2">
      <c r="A9" s="32">
        <v>8</v>
      </c>
      <c r="B9" s="33">
        <v>19</v>
      </c>
      <c r="C9" s="32">
        <v>44326</v>
      </c>
      <c r="D9" s="32">
        <v>278535.12374615401</v>
      </c>
      <c r="E9" s="32">
        <v>229264.085016239</v>
      </c>
      <c r="F9" s="32">
        <v>49271.0387299145</v>
      </c>
      <c r="G9" s="32">
        <v>229264.085016239</v>
      </c>
      <c r="H9" s="32">
        <v>0.17689344908191301</v>
      </c>
    </row>
    <row r="10" spans="1:8" ht="14.25" x14ac:dyDescent="0.2">
      <c r="A10" s="32">
        <v>9</v>
      </c>
      <c r="B10" s="33">
        <v>21</v>
      </c>
      <c r="C10" s="32">
        <v>252242</v>
      </c>
      <c r="D10" s="32">
        <v>1158014.9977641001</v>
      </c>
      <c r="E10" s="32">
        <v>1074588.2160743601</v>
      </c>
      <c r="F10" s="32">
        <v>83426.781689743599</v>
      </c>
      <c r="G10" s="32">
        <v>1074588.2160743601</v>
      </c>
      <c r="H10" s="37">
        <v>7.2042919867898195E-2</v>
      </c>
    </row>
    <row r="11" spans="1:8" ht="14.25" x14ac:dyDescent="0.2">
      <c r="A11" s="32">
        <v>10</v>
      </c>
      <c r="B11" s="33">
        <v>22</v>
      </c>
      <c r="C11" s="32">
        <v>33003</v>
      </c>
      <c r="D11" s="32">
        <v>423181.89539059799</v>
      </c>
      <c r="E11" s="32">
        <v>358465.13131196599</v>
      </c>
      <c r="F11" s="32">
        <v>64716.764078632499</v>
      </c>
      <c r="G11" s="32">
        <v>358465.13131196599</v>
      </c>
      <c r="H11" s="32">
        <v>0.15292895273532101</v>
      </c>
    </row>
    <row r="12" spans="1:8" ht="14.25" x14ac:dyDescent="0.2">
      <c r="A12" s="32">
        <v>11</v>
      </c>
      <c r="B12" s="33">
        <v>23</v>
      </c>
      <c r="C12" s="32">
        <v>314322.81099999999</v>
      </c>
      <c r="D12" s="32">
        <v>2540435.55364786</v>
      </c>
      <c r="E12" s="32">
        <v>2132232.2764162398</v>
      </c>
      <c r="F12" s="32">
        <v>408203.277231624</v>
      </c>
      <c r="G12" s="32">
        <v>2132232.2764162398</v>
      </c>
      <c r="H12" s="32">
        <v>0.16068239819958299</v>
      </c>
    </row>
    <row r="13" spans="1:8" ht="14.25" x14ac:dyDescent="0.2">
      <c r="A13" s="32">
        <v>12</v>
      </c>
      <c r="B13" s="33">
        <v>24</v>
      </c>
      <c r="C13" s="32">
        <v>45507.082000000002</v>
      </c>
      <c r="D13" s="32">
        <v>942161.18040683796</v>
      </c>
      <c r="E13" s="32">
        <v>861991.12317350402</v>
      </c>
      <c r="F13" s="32">
        <v>80170.057233333297</v>
      </c>
      <c r="G13" s="32">
        <v>861991.12317350402</v>
      </c>
      <c r="H13" s="32">
        <v>8.5091658307037105E-2</v>
      </c>
    </row>
    <row r="14" spans="1:8" ht="14.25" x14ac:dyDescent="0.2">
      <c r="A14" s="32">
        <v>13</v>
      </c>
      <c r="B14" s="33">
        <v>25</v>
      </c>
      <c r="C14" s="32">
        <v>113974</v>
      </c>
      <c r="D14" s="32">
        <v>1381436.0556000001</v>
      </c>
      <c r="E14" s="32">
        <v>1275467.8154</v>
      </c>
      <c r="F14" s="32">
        <v>105968.2402</v>
      </c>
      <c r="G14" s="32">
        <v>1275467.8154</v>
      </c>
      <c r="H14" s="32">
        <v>7.6708755190246405E-2</v>
      </c>
    </row>
    <row r="15" spans="1:8" ht="14.25" x14ac:dyDescent="0.2">
      <c r="A15" s="32">
        <v>14</v>
      </c>
      <c r="B15" s="33">
        <v>26</v>
      </c>
      <c r="C15" s="32">
        <v>85196</v>
      </c>
      <c r="D15" s="32">
        <v>507827.73098376102</v>
      </c>
      <c r="E15" s="32">
        <v>446559.93321282102</v>
      </c>
      <c r="F15" s="32">
        <v>61267.797770940197</v>
      </c>
      <c r="G15" s="32">
        <v>446559.93321282102</v>
      </c>
      <c r="H15" s="32">
        <v>0.120646813934821</v>
      </c>
    </row>
    <row r="16" spans="1:8" ht="14.25" x14ac:dyDescent="0.2">
      <c r="A16" s="32">
        <v>15</v>
      </c>
      <c r="B16" s="33">
        <v>27</v>
      </c>
      <c r="C16" s="32">
        <v>216957.74600000001</v>
      </c>
      <c r="D16" s="32">
        <v>1551396.0906333299</v>
      </c>
      <c r="E16" s="32">
        <v>1413148.6364</v>
      </c>
      <c r="F16" s="32">
        <v>138247.454233333</v>
      </c>
      <c r="G16" s="32">
        <v>1413148.6364</v>
      </c>
      <c r="H16" s="32">
        <v>8.9111642776472405E-2</v>
      </c>
    </row>
    <row r="17" spans="1:8" ht="14.25" x14ac:dyDescent="0.2">
      <c r="A17" s="32">
        <v>16</v>
      </c>
      <c r="B17" s="33">
        <v>29</v>
      </c>
      <c r="C17" s="32">
        <v>339160</v>
      </c>
      <c r="D17" s="32">
        <v>4410136.1534213703</v>
      </c>
      <c r="E17" s="32">
        <v>4185434.4106350401</v>
      </c>
      <c r="F17" s="32">
        <v>224701.74278632499</v>
      </c>
      <c r="G17" s="32">
        <v>4185434.4106350401</v>
      </c>
      <c r="H17" s="32">
        <v>5.09512030851932E-2</v>
      </c>
    </row>
    <row r="18" spans="1:8" ht="14.25" x14ac:dyDescent="0.2">
      <c r="A18" s="32">
        <v>17</v>
      </c>
      <c r="B18" s="33">
        <v>31</v>
      </c>
      <c r="C18" s="32">
        <v>46078.031999999999</v>
      </c>
      <c r="D18" s="32">
        <v>363039.873975244</v>
      </c>
      <c r="E18" s="32">
        <v>298706.69561019901</v>
      </c>
      <c r="F18" s="32">
        <v>64333.178365044601</v>
      </c>
      <c r="G18" s="32">
        <v>298706.69561019901</v>
      </c>
      <c r="H18" s="32">
        <v>0.17720692126901599</v>
      </c>
    </row>
    <row r="19" spans="1:8" ht="14.25" x14ac:dyDescent="0.2">
      <c r="A19" s="32">
        <v>18</v>
      </c>
      <c r="B19" s="33">
        <v>32</v>
      </c>
      <c r="C19" s="32">
        <v>23742.171999999999</v>
      </c>
      <c r="D19" s="32">
        <v>423243.53901513497</v>
      </c>
      <c r="E19" s="32">
        <v>379487.77041497303</v>
      </c>
      <c r="F19" s="32">
        <v>43755.768600162199</v>
      </c>
      <c r="G19" s="32">
        <v>379487.77041497303</v>
      </c>
      <c r="H19" s="32">
        <v>0.103382011930955</v>
      </c>
    </row>
    <row r="20" spans="1:8" ht="14.25" x14ac:dyDescent="0.2">
      <c r="A20" s="32">
        <v>19</v>
      </c>
      <c r="B20" s="33">
        <v>33</v>
      </c>
      <c r="C20" s="32">
        <v>40965.796999999999</v>
      </c>
      <c r="D20" s="32">
        <v>690955.27815019304</v>
      </c>
      <c r="E20" s="32">
        <v>524875.20323235402</v>
      </c>
      <c r="F20" s="32">
        <v>166080.074917839</v>
      </c>
      <c r="G20" s="32">
        <v>524875.20323235402</v>
      </c>
      <c r="H20" s="32">
        <v>0.240362987547419</v>
      </c>
    </row>
    <row r="21" spans="1:8" ht="14.25" x14ac:dyDescent="0.2">
      <c r="A21" s="32">
        <v>20</v>
      </c>
      <c r="B21" s="33">
        <v>34</v>
      </c>
      <c r="C21" s="32">
        <v>59853.557999999997</v>
      </c>
      <c r="D21" s="32">
        <v>382703.97762626898</v>
      </c>
      <c r="E21" s="32">
        <v>275174.44546158199</v>
      </c>
      <c r="F21" s="32">
        <v>107529.532164686</v>
      </c>
      <c r="G21" s="32">
        <v>275174.44546158199</v>
      </c>
      <c r="H21" s="32">
        <v>0.280973124009949</v>
      </c>
    </row>
    <row r="22" spans="1:8" ht="14.25" x14ac:dyDescent="0.2">
      <c r="A22" s="32">
        <v>21</v>
      </c>
      <c r="B22" s="33">
        <v>35</v>
      </c>
      <c r="C22" s="32">
        <v>53786.214999999997</v>
      </c>
      <c r="D22" s="32">
        <v>1342609.4560628301</v>
      </c>
      <c r="E22" s="32">
        <v>1259832.0427132701</v>
      </c>
      <c r="F22" s="32">
        <v>82777.413349557493</v>
      </c>
      <c r="G22" s="32">
        <v>1259832.0427132701</v>
      </c>
      <c r="H22" s="32">
        <v>6.1654126578476701E-2</v>
      </c>
    </row>
    <row r="23" spans="1:8" ht="14.25" x14ac:dyDescent="0.2">
      <c r="A23" s="32">
        <v>22</v>
      </c>
      <c r="B23" s="33">
        <v>36</v>
      </c>
      <c r="C23" s="32">
        <v>208926.682</v>
      </c>
      <c r="D23" s="32">
        <v>819680.70891504397</v>
      </c>
      <c r="E23" s="32">
        <v>680395.91304213495</v>
      </c>
      <c r="F23" s="32">
        <v>139284.79587290899</v>
      </c>
      <c r="G23" s="32">
        <v>680395.91304213495</v>
      </c>
      <c r="H23" s="32">
        <v>0.169925672713795</v>
      </c>
    </row>
    <row r="24" spans="1:8" ht="14.25" x14ac:dyDescent="0.2">
      <c r="A24" s="32">
        <v>23</v>
      </c>
      <c r="B24" s="33">
        <v>37</v>
      </c>
      <c r="C24" s="32">
        <v>143127.47</v>
      </c>
      <c r="D24" s="32">
        <v>1210814.65797257</v>
      </c>
      <c r="E24" s="32">
        <v>1044372.01878857</v>
      </c>
      <c r="F24" s="32">
        <v>166442.63918399299</v>
      </c>
      <c r="G24" s="32">
        <v>1044372.01878857</v>
      </c>
      <c r="H24" s="32">
        <v>0.137463350057796</v>
      </c>
    </row>
    <row r="25" spans="1:8" ht="14.25" x14ac:dyDescent="0.2">
      <c r="A25" s="32">
        <v>24</v>
      </c>
      <c r="B25" s="33">
        <v>38</v>
      </c>
      <c r="C25" s="32">
        <v>282388.46299999999</v>
      </c>
      <c r="D25" s="32">
        <v>1378505.4177000001</v>
      </c>
      <c r="E25" s="32">
        <v>1364656.6732000001</v>
      </c>
      <c r="F25" s="32">
        <v>13848.744500000001</v>
      </c>
      <c r="G25" s="32">
        <v>1364656.6732000001</v>
      </c>
      <c r="H25" s="32">
        <v>1.00462024466369E-2</v>
      </c>
    </row>
    <row r="26" spans="1:8" ht="14.25" x14ac:dyDescent="0.2">
      <c r="A26" s="32">
        <v>25</v>
      </c>
      <c r="B26" s="33">
        <v>39</v>
      </c>
      <c r="C26" s="32">
        <v>119791.159</v>
      </c>
      <c r="D26" s="32">
        <v>172240.422743287</v>
      </c>
      <c r="E26" s="32">
        <v>125129.45984664001</v>
      </c>
      <c r="F26" s="32">
        <v>47110.962896647499</v>
      </c>
      <c r="G26" s="32">
        <v>125129.45984664001</v>
      </c>
      <c r="H26" s="32">
        <v>0.27351862092711698</v>
      </c>
    </row>
    <row r="27" spans="1:8" ht="14.25" x14ac:dyDescent="0.2">
      <c r="A27" s="32">
        <v>26</v>
      </c>
      <c r="B27" s="33">
        <v>42</v>
      </c>
      <c r="C27" s="32">
        <v>14986.891</v>
      </c>
      <c r="D27" s="32">
        <v>275930.71090000001</v>
      </c>
      <c r="E27" s="32">
        <v>248790.44820000001</v>
      </c>
      <c r="F27" s="32">
        <v>27140.262699999999</v>
      </c>
      <c r="G27" s="32">
        <v>248790.44820000001</v>
      </c>
      <c r="H27" s="32">
        <v>9.8358977916872398E-2</v>
      </c>
    </row>
    <row r="28" spans="1:8" ht="14.25" x14ac:dyDescent="0.2">
      <c r="A28" s="32">
        <v>27</v>
      </c>
      <c r="B28" s="33">
        <v>75</v>
      </c>
      <c r="C28" s="32">
        <v>458</v>
      </c>
      <c r="D28" s="32">
        <v>291633.41880341899</v>
      </c>
      <c r="E28" s="32">
        <v>273540.06495726499</v>
      </c>
      <c r="F28" s="32">
        <v>18093.353846153801</v>
      </c>
      <c r="G28" s="32">
        <v>273540.06495726499</v>
      </c>
      <c r="H28" s="32">
        <v>6.20414283122677E-2</v>
      </c>
    </row>
    <row r="29" spans="1:8" ht="14.25" x14ac:dyDescent="0.2">
      <c r="A29" s="32">
        <v>28</v>
      </c>
      <c r="B29" s="33">
        <v>76</v>
      </c>
      <c r="C29" s="32">
        <v>2967</v>
      </c>
      <c r="D29" s="32">
        <v>510072.400847863</v>
      </c>
      <c r="E29" s="32">
        <v>471726.69006153801</v>
      </c>
      <c r="F29" s="32">
        <v>38345.710786324802</v>
      </c>
      <c r="G29" s="32">
        <v>471726.69006153801</v>
      </c>
      <c r="H29" s="32">
        <v>7.51769958981999E-2</v>
      </c>
    </row>
    <row r="30" spans="1:8" ht="14.25" x14ac:dyDescent="0.2">
      <c r="A30" s="32">
        <v>29</v>
      </c>
      <c r="B30" s="33">
        <v>99</v>
      </c>
      <c r="C30" s="32">
        <v>55</v>
      </c>
      <c r="D30" s="32">
        <v>54696.005067695303</v>
      </c>
      <c r="E30" s="32">
        <v>49412.265864911897</v>
      </c>
      <c r="F30" s="32">
        <v>5283.7392027834503</v>
      </c>
      <c r="G30" s="32">
        <v>49412.265864911897</v>
      </c>
      <c r="H30" s="32">
        <v>9.6601921771872601E-2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2014-11-03T01:06:55Z</dcterms:modified>
</cp:coreProperties>
</file>