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<sst xmlns="http://schemas.openxmlformats.org/spreadsheetml/2006/main" count="116" uniqueCount="73">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</sst>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2" sqref="K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13734504.6995</v>
      </c>
      <c r="F3" s="25">
        <f>RA!I7</f>
        <v>1711280.8969000001</v>
      </c>
      <c r="G3" s="16">
        <f>E3-F3</f>
        <v>12023223.8026</v>
      </c>
      <c r="H3" s="27">
        <f>RA!J7</f>
        <v>12.4597204947791</v>
      </c>
      <c r="I3" s="20">
        <f>SUM(I4:I40)</f>
        <v>13734509.295766622</v>
      </c>
      <c r="J3" s="21">
        <f>SUM(J4:J40)</f>
        <v>12023223.813173266</v>
      </c>
      <c r="K3" s="22">
        <f>E3-I3</f>
        <v>-4.5962666217237711</v>
      </c>
      <c r="L3" s="22">
        <f>G3-J3</f>
        <v>-1.0573266074061394E-2</v>
      </c>
    </row>
    <row r="4" spans="1:13" x14ac:dyDescent="0.15">
      <c r="A4" s="41">
        <f>RA!A8</f>
        <v>41947</v>
      </c>
      <c r="B4" s="12">
        <v>12</v>
      </c>
      <c r="C4" s="38" t="s">
        <v>6</v>
      </c>
      <c r="D4" s="38"/>
      <c r="E4" s="15">
        <f>VLOOKUP(C4,RA!B8:D39,3,0)</f>
        <v>529037.96259999997</v>
      </c>
      <c r="F4" s="25">
        <f>VLOOKUP(C4,RA!B8:I43,8,0)</f>
        <v>133498.4712</v>
      </c>
      <c r="G4" s="16">
        <f t="shared" ref="G4:G40" si="0">E4-F4</f>
        <v>395539.49139999994</v>
      </c>
      <c r="H4" s="27">
        <f>RA!J8</f>
        <v>25.2341950176715</v>
      </c>
      <c r="I4" s="20">
        <f>VLOOKUP(B4,RMS!B:D,3,FALSE)</f>
        <v>529038.59066410305</v>
      </c>
      <c r="J4" s="21">
        <f>VLOOKUP(B4,RMS!B:E,4,FALSE)</f>
        <v>395539.49817948701</v>
      </c>
      <c r="K4" s="22">
        <f t="shared" ref="K4:K40" si="1">E4-I4</f>
        <v>-0.62806410307530314</v>
      </c>
      <c r="L4" s="22">
        <f t="shared" ref="L4:L40" si="2">G4-J4</f>
        <v>-6.7794870701618493E-3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63943.398399999998</v>
      </c>
      <c r="F5" s="25">
        <f>VLOOKUP(C5,RA!B9:I44,8,0)</f>
        <v>14372.7487</v>
      </c>
      <c r="G5" s="16">
        <f t="shared" si="0"/>
        <v>49570.649699999994</v>
      </c>
      <c r="H5" s="27">
        <f>RA!J9</f>
        <v>22.477298766779299</v>
      </c>
      <c r="I5" s="20">
        <f>VLOOKUP(B5,RMS!B:D,3,FALSE)</f>
        <v>63943.4247156493</v>
      </c>
      <c r="J5" s="21">
        <f>VLOOKUP(B5,RMS!B:E,4,FALSE)</f>
        <v>49570.660308985702</v>
      </c>
      <c r="K5" s="22">
        <f t="shared" si="1"/>
        <v>-2.6315649301977828E-2</v>
      </c>
      <c r="L5" s="22">
        <f t="shared" si="2"/>
        <v>-1.0608985707222018E-2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80775.304199999999</v>
      </c>
      <c r="F6" s="25">
        <f>VLOOKUP(C6,RA!B10:I45,8,0)</f>
        <v>22500.7742</v>
      </c>
      <c r="G6" s="16">
        <f t="shared" si="0"/>
        <v>58274.53</v>
      </c>
      <c r="H6" s="27">
        <f>RA!J10</f>
        <v>27.856006762027199</v>
      </c>
      <c r="I6" s="20">
        <f>VLOOKUP(B6,RMS!B:D,3,FALSE)</f>
        <v>80777.161476923095</v>
      </c>
      <c r="J6" s="21">
        <f>VLOOKUP(B6,RMS!B:E,4,FALSE)</f>
        <v>58274.5301282051</v>
      </c>
      <c r="K6" s="22">
        <f t="shared" si="1"/>
        <v>-1.8572769230959238</v>
      </c>
      <c r="L6" s="22">
        <f t="shared" si="2"/>
        <v>-1.2820510164601728E-4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48793.148999999998</v>
      </c>
      <c r="F7" s="25">
        <f>VLOOKUP(C7,RA!B11:I46,8,0)</f>
        <v>11526.2251</v>
      </c>
      <c r="G7" s="16">
        <f t="shared" si="0"/>
        <v>37266.923899999994</v>
      </c>
      <c r="H7" s="27">
        <f>RA!J11</f>
        <v>23.622630095057001</v>
      </c>
      <c r="I7" s="20">
        <f>VLOOKUP(B7,RMS!B:D,3,FALSE)</f>
        <v>48793.192765811997</v>
      </c>
      <c r="J7" s="21">
        <f>VLOOKUP(B7,RMS!B:E,4,FALSE)</f>
        <v>37266.924076068397</v>
      </c>
      <c r="K7" s="22">
        <f t="shared" si="1"/>
        <v>-4.3765811999037396E-2</v>
      </c>
      <c r="L7" s="22">
        <f t="shared" si="2"/>
        <v>-1.7606840265216306E-4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230398.76149999999</v>
      </c>
      <c r="F8" s="25">
        <f>VLOOKUP(C8,RA!B12:I47,8,0)</f>
        <v>39508.346100000002</v>
      </c>
      <c r="G8" s="16">
        <f t="shared" si="0"/>
        <v>190890.4154</v>
      </c>
      <c r="H8" s="27">
        <f>RA!J12</f>
        <v>17.1478118383896</v>
      </c>
      <c r="I8" s="20">
        <f>VLOOKUP(B8,RMS!B:D,3,FALSE)</f>
        <v>230398.89177863201</v>
      </c>
      <c r="J8" s="21">
        <f>VLOOKUP(B8,RMS!B:E,4,FALSE)</f>
        <v>190890.415396581</v>
      </c>
      <c r="K8" s="22">
        <f t="shared" si="1"/>
        <v>-0.13027863201568834</v>
      </c>
      <c r="L8" s="22">
        <f t="shared" si="2"/>
        <v>3.4190015867352486E-6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321420.30849999998</v>
      </c>
      <c r="F9" s="25">
        <f>VLOOKUP(C9,RA!B13:I48,8,0)</f>
        <v>81627.518400000001</v>
      </c>
      <c r="G9" s="16">
        <f t="shared" si="0"/>
        <v>239792.79009999998</v>
      </c>
      <c r="H9" s="27">
        <f>RA!J13</f>
        <v>25.3958807957525</v>
      </c>
      <c r="I9" s="20">
        <f>VLOOKUP(B9,RMS!B:D,3,FALSE)</f>
        <v>321420.536471795</v>
      </c>
      <c r="J9" s="21">
        <f>VLOOKUP(B9,RMS!B:E,4,FALSE)</f>
        <v>239792.79003418799</v>
      </c>
      <c r="K9" s="22">
        <f t="shared" si="1"/>
        <v>-0.22797179501503706</v>
      </c>
      <c r="L9" s="22">
        <f t="shared" si="2"/>
        <v>6.581199704669416E-5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173096.48079999999</v>
      </c>
      <c r="F10" s="25">
        <f>VLOOKUP(C10,RA!B14:I49,8,0)</f>
        <v>-3764.4196999999999</v>
      </c>
      <c r="G10" s="16">
        <f t="shared" si="0"/>
        <v>176860.90049999999</v>
      </c>
      <c r="H10" s="27">
        <f>RA!J14</f>
        <v>-2.1747523014921999</v>
      </c>
      <c r="I10" s="20">
        <f>VLOOKUP(B10,RMS!B:D,3,FALSE)</f>
        <v>173096.48861196599</v>
      </c>
      <c r="J10" s="21">
        <f>VLOOKUP(B10,RMS!B:E,4,FALSE)</f>
        <v>176860.90146410299</v>
      </c>
      <c r="K10" s="22">
        <f t="shared" si="1"/>
        <v>-7.8119660029187799E-3</v>
      </c>
      <c r="L10" s="22">
        <f t="shared" si="2"/>
        <v>-9.6410300466232002E-4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133532.53649999999</v>
      </c>
      <c r="F11" s="25">
        <f>VLOOKUP(C11,RA!B15:I50,8,0)</f>
        <v>27325.992300000002</v>
      </c>
      <c r="G11" s="16">
        <f t="shared" si="0"/>
        <v>106206.54419999999</v>
      </c>
      <c r="H11" s="27">
        <f>RA!J15</f>
        <v>20.4639206415434</v>
      </c>
      <c r="I11" s="20">
        <f>VLOOKUP(B11,RMS!B:D,3,FALSE)</f>
        <v>133532.640306838</v>
      </c>
      <c r="J11" s="21">
        <f>VLOOKUP(B11,RMS!B:E,4,FALSE)</f>
        <v>106206.544319658</v>
      </c>
      <c r="K11" s="22">
        <f t="shared" si="1"/>
        <v>-0.10380683801486157</v>
      </c>
      <c r="L11" s="22">
        <f t="shared" si="2"/>
        <v>-1.1965801240876317E-4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589955.0355</v>
      </c>
      <c r="F12" s="25">
        <f>VLOOKUP(C12,RA!B16:I51,8,0)</f>
        <v>42910.7111</v>
      </c>
      <c r="G12" s="16">
        <f t="shared" si="0"/>
        <v>547044.32440000004</v>
      </c>
      <c r="H12" s="27">
        <f>RA!J16</f>
        <v>7.2735562064712704</v>
      </c>
      <c r="I12" s="20">
        <f>VLOOKUP(B12,RMS!B:D,3,FALSE)</f>
        <v>589954.70561025594</v>
      </c>
      <c r="J12" s="21">
        <f>VLOOKUP(B12,RMS!B:E,4,FALSE)</f>
        <v>547044.32463589695</v>
      </c>
      <c r="K12" s="22">
        <f t="shared" si="1"/>
        <v>0.32988974405452609</v>
      </c>
      <c r="L12" s="22">
        <f t="shared" si="2"/>
        <v>-2.3589690681546926E-4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362488.89429999999</v>
      </c>
      <c r="F13" s="25">
        <f>VLOOKUP(C13,RA!B17:I52,8,0)</f>
        <v>52092.968800000002</v>
      </c>
      <c r="G13" s="16">
        <f t="shared" si="0"/>
        <v>310395.92550000001</v>
      </c>
      <c r="H13" s="27">
        <f>RA!J17</f>
        <v>14.370914425004999</v>
      </c>
      <c r="I13" s="20">
        <f>VLOOKUP(B13,RMS!B:D,3,FALSE)</f>
        <v>362488.94239743601</v>
      </c>
      <c r="J13" s="21">
        <f>VLOOKUP(B13,RMS!B:E,4,FALSE)</f>
        <v>310395.92613076902</v>
      </c>
      <c r="K13" s="22">
        <f t="shared" si="1"/>
        <v>-4.8097436025273055E-2</v>
      </c>
      <c r="L13" s="22">
        <f t="shared" si="2"/>
        <v>-6.3076900551095605E-4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1188076.2444</v>
      </c>
      <c r="F14" s="25">
        <f>VLOOKUP(C14,RA!B18:I53,8,0)</f>
        <v>193957.67249999999</v>
      </c>
      <c r="G14" s="16">
        <f t="shared" si="0"/>
        <v>994118.57189999998</v>
      </c>
      <c r="H14" s="27">
        <f>RA!J18</f>
        <v>16.3253556675525</v>
      </c>
      <c r="I14" s="20">
        <f>VLOOKUP(B14,RMS!B:D,3,FALSE)</f>
        <v>1188076.3334999999</v>
      </c>
      <c r="J14" s="21">
        <f>VLOOKUP(B14,RMS!B:E,4,FALSE)</f>
        <v>994118.57827350404</v>
      </c>
      <c r="K14" s="22">
        <f t="shared" si="1"/>
        <v>-8.9099999982863665E-2</v>
      </c>
      <c r="L14" s="22">
        <f t="shared" si="2"/>
        <v>-6.3735040603205562E-3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542186.67500000005</v>
      </c>
      <c r="F15" s="25">
        <f>VLOOKUP(C15,RA!B19:I54,8,0)</f>
        <v>45530.250899999999</v>
      </c>
      <c r="G15" s="16">
        <f t="shared" si="0"/>
        <v>496656.42410000006</v>
      </c>
      <c r="H15" s="27">
        <f>RA!J19</f>
        <v>8.3975230302367692</v>
      </c>
      <c r="I15" s="20">
        <f>VLOOKUP(B15,RMS!B:D,3,FALSE)</f>
        <v>542186.63812735002</v>
      </c>
      <c r="J15" s="21">
        <f>VLOOKUP(B15,RMS!B:E,4,FALSE)</f>
        <v>496656.42591965798</v>
      </c>
      <c r="K15" s="22">
        <f t="shared" si="1"/>
        <v>3.6872650031000376E-2</v>
      </c>
      <c r="L15" s="22">
        <f t="shared" si="2"/>
        <v>-1.8196579185314476E-3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833094.73340000003</v>
      </c>
      <c r="F16" s="25">
        <f>VLOOKUP(C16,RA!B20:I55,8,0)</f>
        <v>77918.2742</v>
      </c>
      <c r="G16" s="16">
        <f t="shared" si="0"/>
        <v>755176.45920000004</v>
      </c>
      <c r="H16" s="27">
        <f>RA!J20</f>
        <v>9.3528708172241597</v>
      </c>
      <c r="I16" s="20">
        <f>VLOOKUP(B16,RMS!B:D,3,FALSE)</f>
        <v>833094.76</v>
      </c>
      <c r="J16" s="21">
        <f>VLOOKUP(B16,RMS!B:E,4,FALSE)</f>
        <v>755176.45920000004</v>
      </c>
      <c r="K16" s="22">
        <f t="shared" si="1"/>
        <v>-2.6599999982863665E-2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295081.34499999997</v>
      </c>
      <c r="F17" s="25">
        <f>VLOOKUP(C17,RA!B21:I56,8,0)</f>
        <v>39983.867400000003</v>
      </c>
      <c r="G17" s="16">
        <f t="shared" si="0"/>
        <v>255097.47759999998</v>
      </c>
      <c r="H17" s="27">
        <f>RA!J21</f>
        <v>13.550116968593899</v>
      </c>
      <c r="I17" s="20">
        <f>VLOOKUP(B17,RMS!B:D,3,FALSE)</f>
        <v>295081.020069374</v>
      </c>
      <c r="J17" s="21">
        <f>VLOOKUP(B17,RMS!B:E,4,FALSE)</f>
        <v>255097.47745203099</v>
      </c>
      <c r="K17" s="22">
        <f t="shared" si="1"/>
        <v>0.32493062596768141</v>
      </c>
      <c r="L17" s="22">
        <f t="shared" si="2"/>
        <v>1.4796899631619453E-4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867350.88300000003</v>
      </c>
      <c r="F18" s="25">
        <f>VLOOKUP(C18,RA!B22:I57,8,0)</f>
        <v>81371.463699999993</v>
      </c>
      <c r="G18" s="16">
        <f t="shared" si="0"/>
        <v>785979.41930000007</v>
      </c>
      <c r="H18" s="27">
        <f>RA!J22</f>
        <v>9.3816084464630691</v>
      </c>
      <c r="I18" s="20">
        <f>VLOOKUP(B18,RMS!B:D,3,FALSE)</f>
        <v>867351.52613333298</v>
      </c>
      <c r="J18" s="21">
        <f>VLOOKUP(B18,RMS!B:E,4,FALSE)</f>
        <v>785979.41989999998</v>
      </c>
      <c r="K18" s="22">
        <f t="shared" si="1"/>
        <v>-0.64313333295285702</v>
      </c>
      <c r="L18" s="22">
        <f t="shared" si="2"/>
        <v>-5.9999991208314896E-4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2452157.1841000002</v>
      </c>
      <c r="F19" s="25">
        <f>VLOOKUP(C19,RA!B23:I58,8,0)</f>
        <v>249643.14569999999</v>
      </c>
      <c r="G19" s="16">
        <f t="shared" si="0"/>
        <v>2202514.0384</v>
      </c>
      <c r="H19" s="27">
        <f>RA!J23</f>
        <v>10.180552344633901</v>
      </c>
      <c r="I19" s="20">
        <f>VLOOKUP(B19,RMS!B:D,3,FALSE)</f>
        <v>2452158.89265214</v>
      </c>
      <c r="J19" s="21">
        <f>VLOOKUP(B19,RMS!B:E,4,FALSE)</f>
        <v>2202514.0658102599</v>
      </c>
      <c r="K19" s="22">
        <f t="shared" si="1"/>
        <v>-1.7085521398112178</v>
      </c>
      <c r="L19" s="22">
        <f t="shared" si="2"/>
        <v>-2.7410259936004877E-2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207460.58300000001</v>
      </c>
      <c r="F20" s="25">
        <f>VLOOKUP(C20,RA!B24:I59,8,0)</f>
        <v>37472.5092</v>
      </c>
      <c r="G20" s="16">
        <f t="shared" si="0"/>
        <v>169988.07380000001</v>
      </c>
      <c r="H20" s="27">
        <f>RA!J24</f>
        <v>18.062471751561599</v>
      </c>
      <c r="I20" s="20">
        <f>VLOOKUP(B20,RMS!B:D,3,FALSE)</f>
        <v>207460.57150861499</v>
      </c>
      <c r="J20" s="21">
        <f>VLOOKUP(B20,RMS!B:E,4,FALSE)</f>
        <v>169988.07920489399</v>
      </c>
      <c r="K20" s="22">
        <f t="shared" si="1"/>
        <v>1.1491385026602075E-2</v>
      </c>
      <c r="L20" s="22">
        <f t="shared" si="2"/>
        <v>-5.4048939782660455E-3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243508.99770000001</v>
      </c>
      <c r="F21" s="25">
        <f>VLOOKUP(C21,RA!B25:I60,8,0)</f>
        <v>24068.043300000001</v>
      </c>
      <c r="G21" s="16">
        <f t="shared" si="0"/>
        <v>219440.95440000002</v>
      </c>
      <c r="H21" s="27">
        <f>RA!J25</f>
        <v>9.8838414708813005</v>
      </c>
      <c r="I21" s="20">
        <f>VLOOKUP(B21,RMS!B:D,3,FALSE)</f>
        <v>243508.994683269</v>
      </c>
      <c r="J21" s="21">
        <f>VLOOKUP(B21,RMS!B:E,4,FALSE)</f>
        <v>219440.954673064</v>
      </c>
      <c r="K21" s="22">
        <f t="shared" si="1"/>
        <v>3.0167310032993555E-3</v>
      </c>
      <c r="L21" s="22">
        <f t="shared" si="2"/>
        <v>-2.730639826040715E-4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449248.62410000002</v>
      </c>
      <c r="F22" s="25">
        <f>VLOOKUP(C22,RA!B26:I61,8,0)</f>
        <v>110188.51730000001</v>
      </c>
      <c r="G22" s="16">
        <f t="shared" si="0"/>
        <v>339060.10680000001</v>
      </c>
      <c r="H22" s="27">
        <f>RA!J26</f>
        <v>24.527290989648701</v>
      </c>
      <c r="I22" s="20">
        <f>VLOOKUP(B22,RMS!B:D,3,FALSE)</f>
        <v>449248.56260523398</v>
      </c>
      <c r="J22" s="21">
        <f>VLOOKUP(B22,RMS!B:E,4,FALSE)</f>
        <v>339060.08697725303</v>
      </c>
      <c r="K22" s="22">
        <f t="shared" si="1"/>
        <v>6.1494766036048532E-2</v>
      </c>
      <c r="L22" s="22">
        <f t="shared" si="2"/>
        <v>1.9822746980935335E-2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210507.16510000001</v>
      </c>
      <c r="F23" s="25">
        <f>VLOOKUP(C23,RA!B27:I62,8,0)</f>
        <v>58784.566200000001</v>
      </c>
      <c r="G23" s="16">
        <f t="shared" si="0"/>
        <v>151722.59890000001</v>
      </c>
      <c r="H23" s="27">
        <f>RA!J27</f>
        <v>27.925209183295401</v>
      </c>
      <c r="I23" s="20">
        <f>VLOOKUP(B23,RMS!B:D,3,FALSE)</f>
        <v>210507.119137539</v>
      </c>
      <c r="J23" s="21">
        <f>VLOOKUP(B23,RMS!B:E,4,FALSE)</f>
        <v>151722.60478984701</v>
      </c>
      <c r="K23" s="22">
        <f t="shared" si="1"/>
        <v>4.5962461008457467E-2</v>
      </c>
      <c r="L23" s="22">
        <f t="shared" si="2"/>
        <v>-5.8898470015265048E-3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955134.60140000004</v>
      </c>
      <c r="F24" s="25">
        <f>VLOOKUP(C24,RA!B28:I63,8,0)</f>
        <v>55096.122799999997</v>
      </c>
      <c r="G24" s="16">
        <f t="shared" si="0"/>
        <v>900038.47860000003</v>
      </c>
      <c r="H24" s="27">
        <f>RA!J28</f>
        <v>5.76841449563676</v>
      </c>
      <c r="I24" s="20">
        <f>VLOOKUP(B24,RMS!B:D,3,FALSE)</f>
        <v>955134.59790354001</v>
      </c>
      <c r="J24" s="21">
        <f>VLOOKUP(B24,RMS!B:E,4,FALSE)</f>
        <v>900038.47644070804</v>
      </c>
      <c r="K24" s="22">
        <f t="shared" si="1"/>
        <v>3.4964600345119834E-3</v>
      </c>
      <c r="L24" s="22">
        <f t="shared" si="2"/>
        <v>2.1592919947579503E-3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651169.63430000003</v>
      </c>
      <c r="F25" s="25">
        <f>VLOOKUP(C25,RA!B29:I64,8,0)</f>
        <v>102560.7637</v>
      </c>
      <c r="G25" s="16">
        <f t="shared" si="0"/>
        <v>548608.87060000002</v>
      </c>
      <c r="H25" s="27">
        <f>RA!J29</f>
        <v>15.750237464658801</v>
      </c>
      <c r="I25" s="20">
        <f>VLOOKUP(B25,RMS!B:D,3,FALSE)</f>
        <v>651169.64541504404</v>
      </c>
      <c r="J25" s="21">
        <f>VLOOKUP(B25,RMS!B:E,4,FALSE)</f>
        <v>548608.89408447302</v>
      </c>
      <c r="K25" s="22">
        <f t="shared" si="1"/>
        <v>-1.1115044006146491E-2</v>
      </c>
      <c r="L25" s="22">
        <f t="shared" si="2"/>
        <v>-2.3484473000280559E-2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764910.56099999999</v>
      </c>
      <c r="F26" s="25">
        <f>VLOOKUP(C26,RA!B30:I65,8,0)</f>
        <v>96983.276199999993</v>
      </c>
      <c r="G26" s="16">
        <f t="shared" si="0"/>
        <v>667927.28480000002</v>
      </c>
      <c r="H26" s="27">
        <f>RA!J30</f>
        <v>12.6790347976383</v>
      </c>
      <c r="I26" s="20">
        <f>VLOOKUP(B26,RMS!B:D,3,FALSE)</f>
        <v>764910.53826637205</v>
      </c>
      <c r="J26" s="21">
        <f>VLOOKUP(B26,RMS!B:E,4,FALSE)</f>
        <v>667927.25703934103</v>
      </c>
      <c r="K26" s="22">
        <f t="shared" si="1"/>
        <v>2.2733627934940159E-2</v>
      </c>
      <c r="L26" s="22">
        <f t="shared" si="2"/>
        <v>2.7760658995248377E-2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747932.43359999999</v>
      </c>
      <c r="F27" s="25">
        <f>VLOOKUP(C27,RA!B31:I66,8,0)</f>
        <v>27393.770799999998</v>
      </c>
      <c r="G27" s="16">
        <f t="shared" si="0"/>
        <v>720538.66280000005</v>
      </c>
      <c r="H27" s="27">
        <f>RA!J31</f>
        <v>3.66259966400259</v>
      </c>
      <c r="I27" s="20">
        <f>VLOOKUP(B27,RMS!B:D,3,FALSE)</f>
        <v>747932.3861</v>
      </c>
      <c r="J27" s="21">
        <f>VLOOKUP(B27,RMS!B:E,4,FALSE)</f>
        <v>720538.63619999995</v>
      </c>
      <c r="K27" s="22">
        <f t="shared" si="1"/>
        <v>4.7499999986030161E-2</v>
      </c>
      <c r="L27" s="22">
        <f t="shared" si="2"/>
        <v>2.6600000099278986E-2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104153.3235</v>
      </c>
      <c r="F28" s="25">
        <f>VLOOKUP(C28,RA!B32:I67,8,0)</f>
        <v>30134.2264</v>
      </c>
      <c r="G28" s="16">
        <f t="shared" si="0"/>
        <v>74019.097099999999</v>
      </c>
      <c r="H28" s="27">
        <f>RA!J32</f>
        <v>28.932563443354699</v>
      </c>
      <c r="I28" s="20">
        <f>VLOOKUP(B28,RMS!B:D,3,FALSE)</f>
        <v>104153.26445908</v>
      </c>
      <c r="J28" s="21">
        <f>VLOOKUP(B28,RMS!B:E,4,FALSE)</f>
        <v>74019.086444527798</v>
      </c>
      <c r="K28" s="22">
        <f t="shared" si="1"/>
        <v>5.9040919994004071E-2</v>
      </c>
      <c r="L28" s="22">
        <f t="shared" si="2"/>
        <v>1.0655472200596705E-2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138049.9057</v>
      </c>
      <c r="F31" s="25">
        <f>VLOOKUP(C31,RA!B35:I70,8,0)</f>
        <v>20080.6747</v>
      </c>
      <c r="G31" s="16">
        <f t="shared" si="0"/>
        <v>117969.231</v>
      </c>
      <c r="H31" s="27">
        <f>RA!J35</f>
        <v>14.5459532175544</v>
      </c>
      <c r="I31" s="20">
        <f>VLOOKUP(B31,RMS!B:D,3,FALSE)</f>
        <v>138049.90530000001</v>
      </c>
      <c r="J31" s="21">
        <f>VLOOKUP(B31,RMS!B:E,4,FALSE)</f>
        <v>117969.23639999999</v>
      </c>
      <c r="K31" s="22">
        <f t="shared" si="1"/>
        <v>3.9999998989515007E-4</v>
      </c>
      <c r="L31" s="22">
        <f t="shared" si="2"/>
        <v>-5.3999999945517629E-3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196117.09510000001</v>
      </c>
      <c r="F35" s="25">
        <f>VLOOKUP(C35,RA!B8:I74,8,0)</f>
        <v>10107.272300000001</v>
      </c>
      <c r="G35" s="16">
        <f t="shared" si="0"/>
        <v>186009.82279999999</v>
      </c>
      <c r="H35" s="27">
        <f>RA!J39</f>
        <v>5.1536926420648399</v>
      </c>
      <c r="I35" s="20">
        <f>VLOOKUP(B35,RMS!B:D,3,FALSE)</f>
        <v>196117.094046154</v>
      </c>
      <c r="J35" s="21">
        <f>VLOOKUP(B35,RMS!B:E,4,FALSE)</f>
        <v>186009.82477948701</v>
      </c>
      <c r="K35" s="22">
        <f t="shared" si="1"/>
        <v>1.0538460046518594E-3</v>
      </c>
      <c r="L35" s="22">
        <f t="shared" si="2"/>
        <v>-1.9794870167970657E-3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339725.3125</v>
      </c>
      <c r="F36" s="25">
        <f>VLOOKUP(C36,RA!B8:I75,8,0)</f>
        <v>27374.8246</v>
      </c>
      <c r="G36" s="16">
        <f t="shared" si="0"/>
        <v>312350.48790000001</v>
      </c>
      <c r="H36" s="27">
        <f>RA!J40</f>
        <v>8.0579290364182103</v>
      </c>
      <c r="I36" s="20">
        <f>VLOOKUP(B36,RMS!B:D,3,FALSE)</f>
        <v>339725.30521794898</v>
      </c>
      <c r="J36" s="21">
        <f>VLOOKUP(B36,RMS!B:E,4,FALSE)</f>
        <v>312350.487500855</v>
      </c>
      <c r="K36" s="22">
        <f t="shared" si="1"/>
        <v>7.2820510249584913E-3</v>
      </c>
      <c r="L36" s="22">
        <f t="shared" si="2"/>
        <v>3.991450066678226E-4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15197.5663</v>
      </c>
      <c r="F40" s="25">
        <f>VLOOKUP(C40,RA!B8:I78,8,0)</f>
        <v>1032.3188</v>
      </c>
      <c r="G40" s="16">
        <f t="shared" si="0"/>
        <v>14165.247500000001</v>
      </c>
      <c r="H40" s="27">
        <f>RA!J43</f>
        <v>0</v>
      </c>
      <c r="I40" s="20">
        <f>VLOOKUP(B40,RMS!B:D,3,FALSE)</f>
        <v>15197.5658422207</v>
      </c>
      <c r="J40" s="21">
        <f>VLOOKUP(B40,RMS!B:E,4,FALSE)</f>
        <v>14165.247409424401</v>
      </c>
      <c r="K40" s="22">
        <f t="shared" si="1"/>
        <v>4.5777930063195527E-4</v>
      </c>
      <c r="L40" s="22">
        <f t="shared" si="2"/>
        <v>9.0575600552256219E-5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13734504.6995</v>
      </c>
      <c r="E7" s="65">
        <v>15661519.6633</v>
      </c>
      <c r="F7" s="66">
        <v>87.695862181780399</v>
      </c>
      <c r="G7" s="65">
        <v>12851540.500600001</v>
      </c>
      <c r="H7" s="66">
        <v>6.8704930654715799</v>
      </c>
      <c r="I7" s="65">
        <v>1711280.8969000001</v>
      </c>
      <c r="J7" s="66">
        <v>12.4597204947791</v>
      </c>
      <c r="K7" s="65">
        <v>1497700.649</v>
      </c>
      <c r="L7" s="66">
        <v>11.653860865396499</v>
      </c>
      <c r="M7" s="66">
        <v>0.142605431894956</v>
      </c>
      <c r="N7" s="65">
        <v>72514665.844899997</v>
      </c>
      <c r="O7" s="65">
        <v>5970675087.0728998</v>
      </c>
      <c r="P7" s="65">
        <v>823602</v>
      </c>
      <c r="Q7" s="65">
        <v>861137</v>
      </c>
      <c r="R7" s="66">
        <v>-4.3587721814298996</v>
      </c>
      <c r="S7" s="65">
        <v>16.676142966505701</v>
      </c>
      <c r="T7" s="65">
        <v>16.752352158599599</v>
      </c>
      <c r="U7" s="67">
        <v>-0.45699531508586499</v>
      </c>
      <c r="V7" s="55"/>
      <c r="W7" s="55"/>
    </row>
    <row r="8" spans="1:23" ht="14.25" thickBot="1" x14ac:dyDescent="0.2">
      <c r="A8" s="52">
        <v>41947</v>
      </c>
      <c r="B8" s="42" t="s">
        <v>6</v>
      </c>
      <c r="C8" s="43"/>
      <c r="D8" s="68">
        <v>529037.96259999997</v>
      </c>
      <c r="E8" s="68">
        <v>607036.22349999996</v>
      </c>
      <c r="F8" s="69">
        <v>87.150970917306395</v>
      </c>
      <c r="G8" s="68">
        <v>511712.54029999999</v>
      </c>
      <c r="H8" s="69">
        <v>3.3857724670657299</v>
      </c>
      <c r="I8" s="68">
        <v>133498.4712</v>
      </c>
      <c r="J8" s="69">
        <v>25.2341950176715</v>
      </c>
      <c r="K8" s="68">
        <v>121732.65330000001</v>
      </c>
      <c r="L8" s="69">
        <v>23.7892652051545</v>
      </c>
      <c r="M8" s="69">
        <v>9.6652932315572995E-2</v>
      </c>
      <c r="N8" s="68">
        <v>2649934.0140999998</v>
      </c>
      <c r="O8" s="68">
        <v>227066334.32170001</v>
      </c>
      <c r="P8" s="68">
        <v>21405</v>
      </c>
      <c r="Q8" s="68">
        <v>22851</v>
      </c>
      <c r="R8" s="69">
        <v>-6.3279506367336298</v>
      </c>
      <c r="S8" s="68">
        <v>24.7156254426536</v>
      </c>
      <c r="T8" s="68">
        <v>25.253112314559498</v>
      </c>
      <c r="U8" s="70">
        <v>-2.17468448513698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63943.398399999998</v>
      </c>
      <c r="E9" s="68">
        <v>74776.337</v>
      </c>
      <c r="F9" s="69">
        <v>85.512878760028102</v>
      </c>
      <c r="G9" s="68">
        <v>62268.633900000001</v>
      </c>
      <c r="H9" s="69">
        <v>2.6895796408342298</v>
      </c>
      <c r="I9" s="68">
        <v>14372.7487</v>
      </c>
      <c r="J9" s="69">
        <v>22.477298766779299</v>
      </c>
      <c r="K9" s="68">
        <v>14613.4807</v>
      </c>
      <c r="L9" s="69">
        <v>23.468445965055899</v>
      </c>
      <c r="M9" s="69">
        <v>-1.6473282781972999E-2</v>
      </c>
      <c r="N9" s="68">
        <v>429635.16320000001</v>
      </c>
      <c r="O9" s="68">
        <v>39440912.93</v>
      </c>
      <c r="P9" s="68">
        <v>3976</v>
      </c>
      <c r="Q9" s="68">
        <v>4042</v>
      </c>
      <c r="R9" s="69">
        <v>-1.6328550222661999</v>
      </c>
      <c r="S9" s="68">
        <v>16.082343661971802</v>
      </c>
      <c r="T9" s="68">
        <v>16.089288817417099</v>
      </c>
      <c r="U9" s="70">
        <v>-4.318497099219E-2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80775.304199999999</v>
      </c>
      <c r="E10" s="68">
        <v>107367.2623</v>
      </c>
      <c r="F10" s="69">
        <v>75.232712904890803</v>
      </c>
      <c r="G10" s="68">
        <v>94563.820600000006</v>
      </c>
      <c r="H10" s="69">
        <v>-14.5811752449435</v>
      </c>
      <c r="I10" s="68">
        <v>22500.7742</v>
      </c>
      <c r="J10" s="69">
        <v>27.856006762027199</v>
      </c>
      <c r="K10" s="68">
        <v>24083.661899999999</v>
      </c>
      <c r="L10" s="69">
        <v>25.468156581651499</v>
      </c>
      <c r="M10" s="69">
        <v>-6.5724544156633993E-2</v>
      </c>
      <c r="N10" s="68">
        <v>518117.24690000003</v>
      </c>
      <c r="O10" s="68">
        <v>55561255.433499999</v>
      </c>
      <c r="P10" s="68">
        <v>74420</v>
      </c>
      <c r="Q10" s="68">
        <v>78000</v>
      </c>
      <c r="R10" s="69">
        <v>-4.5897435897435903</v>
      </c>
      <c r="S10" s="68">
        <v>1.08539779897877</v>
      </c>
      <c r="T10" s="68">
        <v>1.1140713038461501</v>
      </c>
      <c r="U10" s="70">
        <v>-2.6417507843081198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48793.148999999998</v>
      </c>
      <c r="E11" s="68">
        <v>54176.676599999999</v>
      </c>
      <c r="F11" s="69">
        <v>90.063016157768502</v>
      </c>
      <c r="G11" s="68">
        <v>42929.285400000001</v>
      </c>
      <c r="H11" s="69">
        <v>13.6593552521608</v>
      </c>
      <c r="I11" s="68">
        <v>11526.2251</v>
      </c>
      <c r="J11" s="69">
        <v>23.622630095057001</v>
      </c>
      <c r="K11" s="68">
        <v>9691.2045999999991</v>
      </c>
      <c r="L11" s="69">
        <v>22.574809968767799</v>
      </c>
      <c r="M11" s="69">
        <v>0.189349061931888</v>
      </c>
      <c r="N11" s="68">
        <v>243969.33050000001</v>
      </c>
      <c r="O11" s="68">
        <v>22354909.076400001</v>
      </c>
      <c r="P11" s="68">
        <v>2421</v>
      </c>
      <c r="Q11" s="68">
        <v>2620</v>
      </c>
      <c r="R11" s="69">
        <v>-7.5954198473282499</v>
      </c>
      <c r="S11" s="68">
        <v>20.1541301115242</v>
      </c>
      <c r="T11" s="68">
        <v>19.564328587786299</v>
      </c>
      <c r="U11" s="70">
        <v>2.9264548778548098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230398.76149999999</v>
      </c>
      <c r="E12" s="68">
        <v>299178.75469999999</v>
      </c>
      <c r="F12" s="69">
        <v>77.010401935468707</v>
      </c>
      <c r="G12" s="68">
        <v>174008.34400000001</v>
      </c>
      <c r="H12" s="69">
        <v>32.406731886374402</v>
      </c>
      <c r="I12" s="68">
        <v>39508.346100000002</v>
      </c>
      <c r="J12" s="69">
        <v>17.1478118383896</v>
      </c>
      <c r="K12" s="68">
        <v>866.36389999999994</v>
      </c>
      <c r="L12" s="69">
        <v>0.49788641169988901</v>
      </c>
      <c r="M12" s="69">
        <v>44.602484244784399</v>
      </c>
      <c r="N12" s="68">
        <v>1173177.9686</v>
      </c>
      <c r="O12" s="68">
        <v>74798781.382400006</v>
      </c>
      <c r="P12" s="68">
        <v>3567</v>
      </c>
      <c r="Q12" s="68">
        <v>3730</v>
      </c>
      <c r="R12" s="69">
        <v>-4.3699731903485297</v>
      </c>
      <c r="S12" s="68">
        <v>64.591746986263004</v>
      </c>
      <c r="T12" s="68">
        <v>71.357680107238593</v>
      </c>
      <c r="U12" s="70">
        <v>-10.474918912495999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321420.30849999998</v>
      </c>
      <c r="E13" s="68">
        <v>316984.9866</v>
      </c>
      <c r="F13" s="69">
        <v>101.399221441865</v>
      </c>
      <c r="G13" s="68">
        <v>280138.614</v>
      </c>
      <c r="H13" s="69">
        <v>14.7361671818652</v>
      </c>
      <c r="I13" s="68">
        <v>81627.518400000001</v>
      </c>
      <c r="J13" s="69">
        <v>25.3958807957525</v>
      </c>
      <c r="K13" s="68">
        <v>70512.527900000001</v>
      </c>
      <c r="L13" s="69">
        <v>25.1705849804768</v>
      </c>
      <c r="M13" s="69">
        <v>0.15763142849967199</v>
      </c>
      <c r="N13" s="68">
        <v>1730753.91</v>
      </c>
      <c r="O13" s="68">
        <v>110407826.8873</v>
      </c>
      <c r="P13" s="68">
        <v>9884</v>
      </c>
      <c r="Q13" s="68">
        <v>11106</v>
      </c>
      <c r="R13" s="69">
        <v>-11.003061408247801</v>
      </c>
      <c r="S13" s="68">
        <v>32.519254198704999</v>
      </c>
      <c r="T13" s="68">
        <v>32.300051836845</v>
      </c>
      <c r="U13" s="70">
        <v>0.67406946211194696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173096.48079999999</v>
      </c>
      <c r="E14" s="68">
        <v>128290.90549999999</v>
      </c>
      <c r="F14" s="69">
        <v>134.92498172444499</v>
      </c>
      <c r="G14" s="68">
        <v>134872.12599999999</v>
      </c>
      <c r="H14" s="69">
        <v>28.341182076420999</v>
      </c>
      <c r="I14" s="68">
        <v>-3764.4196999999999</v>
      </c>
      <c r="J14" s="69">
        <v>-2.1747523014921999</v>
      </c>
      <c r="K14" s="68">
        <v>27506.585500000001</v>
      </c>
      <c r="L14" s="69">
        <v>20.394566554100301</v>
      </c>
      <c r="M14" s="69">
        <v>-1.1368552159990899</v>
      </c>
      <c r="N14" s="68">
        <v>941747.52960000001</v>
      </c>
      <c r="O14" s="68">
        <v>53684693.326899998</v>
      </c>
      <c r="P14" s="68">
        <v>2568</v>
      </c>
      <c r="Q14" s="68">
        <v>2998</v>
      </c>
      <c r="R14" s="69">
        <v>-14.342895263509</v>
      </c>
      <c r="S14" s="68">
        <v>67.405171651090299</v>
      </c>
      <c r="T14" s="68">
        <v>63.017706537691801</v>
      </c>
      <c r="U14" s="70">
        <v>6.50909270895324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133532.53649999999</v>
      </c>
      <c r="E15" s="68">
        <v>95303.835000000006</v>
      </c>
      <c r="F15" s="69">
        <v>140.112448255624</v>
      </c>
      <c r="G15" s="68">
        <v>99756.350099999996</v>
      </c>
      <c r="H15" s="69">
        <v>33.8586830473863</v>
      </c>
      <c r="I15" s="68">
        <v>27325.992300000002</v>
      </c>
      <c r="J15" s="69">
        <v>20.4639206415434</v>
      </c>
      <c r="K15" s="68">
        <v>23265.7441</v>
      </c>
      <c r="L15" s="69">
        <v>23.322569517306398</v>
      </c>
      <c r="M15" s="69">
        <v>0.17451615484759</v>
      </c>
      <c r="N15" s="68">
        <v>819650.99580000003</v>
      </c>
      <c r="O15" s="68">
        <v>41687791.664300002</v>
      </c>
      <c r="P15" s="68">
        <v>4785</v>
      </c>
      <c r="Q15" s="68">
        <v>5995</v>
      </c>
      <c r="R15" s="69">
        <v>-20.183486238532101</v>
      </c>
      <c r="S15" s="68">
        <v>27.906486206896599</v>
      </c>
      <c r="T15" s="68">
        <v>26.6185678065054</v>
      </c>
      <c r="U15" s="70">
        <v>4.6151220574407104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589955.0355</v>
      </c>
      <c r="E16" s="68">
        <v>573257.72420000006</v>
      </c>
      <c r="F16" s="69">
        <v>102.912705855521</v>
      </c>
      <c r="G16" s="68">
        <v>568756.61340000003</v>
      </c>
      <c r="H16" s="69">
        <v>3.7271517553487001</v>
      </c>
      <c r="I16" s="68">
        <v>42910.7111</v>
      </c>
      <c r="J16" s="69">
        <v>7.2735562064712704</v>
      </c>
      <c r="K16" s="68">
        <v>32729.327000000001</v>
      </c>
      <c r="L16" s="69">
        <v>5.7545400315164104</v>
      </c>
      <c r="M16" s="69">
        <v>0.31107832128659402</v>
      </c>
      <c r="N16" s="68">
        <v>3290048.6751999999</v>
      </c>
      <c r="O16" s="68">
        <v>313989235.39209998</v>
      </c>
      <c r="P16" s="68">
        <v>31534</v>
      </c>
      <c r="Q16" s="68">
        <v>32648</v>
      </c>
      <c r="R16" s="69">
        <v>-3.412153883852</v>
      </c>
      <c r="S16" s="68">
        <v>18.708537943172502</v>
      </c>
      <c r="T16" s="68">
        <v>17.716168390100499</v>
      </c>
      <c r="U16" s="70">
        <v>5.3043672150454704</v>
      </c>
      <c r="V16" s="55"/>
      <c r="W16" s="55"/>
    </row>
    <row r="17" spans="1:21" ht="12" thickBot="1" x14ac:dyDescent="0.2">
      <c r="A17" s="53"/>
      <c r="B17" s="42" t="s">
        <v>15</v>
      </c>
      <c r="C17" s="43"/>
      <c r="D17" s="68">
        <v>362488.89429999999</v>
      </c>
      <c r="E17" s="68">
        <v>439420.77240000002</v>
      </c>
      <c r="F17" s="69">
        <v>82.492434829646697</v>
      </c>
      <c r="G17" s="68">
        <v>367077.59950000001</v>
      </c>
      <c r="H17" s="69">
        <v>-1.25006407534819</v>
      </c>
      <c r="I17" s="68">
        <v>52092.968800000002</v>
      </c>
      <c r="J17" s="69">
        <v>14.370914425004999</v>
      </c>
      <c r="K17" s="68">
        <v>25021.576799999999</v>
      </c>
      <c r="L17" s="69">
        <v>6.8164270535936096</v>
      </c>
      <c r="M17" s="69">
        <v>1.0819219034989001</v>
      </c>
      <c r="N17" s="68">
        <v>1577625.4443999999</v>
      </c>
      <c r="O17" s="68">
        <v>300607925.57010001</v>
      </c>
      <c r="P17" s="68">
        <v>8754</v>
      </c>
      <c r="Q17" s="68">
        <v>9150</v>
      </c>
      <c r="R17" s="69">
        <v>-4.3278688524590203</v>
      </c>
      <c r="S17" s="68">
        <v>41.4083726639251</v>
      </c>
      <c r="T17" s="68">
        <v>39.739699071038302</v>
      </c>
      <c r="U17" s="70">
        <v>4.0297975639611598</v>
      </c>
    </row>
    <row r="18" spans="1:21" ht="12" thickBot="1" x14ac:dyDescent="0.2">
      <c r="A18" s="53"/>
      <c r="B18" s="42" t="s">
        <v>16</v>
      </c>
      <c r="C18" s="43"/>
      <c r="D18" s="68">
        <v>1188076.2444</v>
      </c>
      <c r="E18" s="68">
        <v>1285229.7291000001</v>
      </c>
      <c r="F18" s="69">
        <v>92.440768953575898</v>
      </c>
      <c r="G18" s="68">
        <v>1242798.1572</v>
      </c>
      <c r="H18" s="69">
        <v>-4.4031214950694402</v>
      </c>
      <c r="I18" s="68">
        <v>193957.67249999999</v>
      </c>
      <c r="J18" s="69">
        <v>16.3253556675525</v>
      </c>
      <c r="K18" s="68">
        <v>188037.5871</v>
      </c>
      <c r="L18" s="69">
        <v>15.130179105161</v>
      </c>
      <c r="M18" s="69">
        <v>3.1483521413469003E-2</v>
      </c>
      <c r="N18" s="68">
        <v>7315637.5149999997</v>
      </c>
      <c r="O18" s="68">
        <v>691223652.89160001</v>
      </c>
      <c r="P18" s="68">
        <v>63502</v>
      </c>
      <c r="Q18" s="68">
        <v>68104</v>
      </c>
      <c r="R18" s="69">
        <v>-6.7573123458240296</v>
      </c>
      <c r="S18" s="68">
        <v>18.7092728480993</v>
      </c>
      <c r="T18" s="68">
        <v>19.137989890461601</v>
      </c>
      <c r="U18" s="70">
        <v>-2.2914682245704201</v>
      </c>
    </row>
    <row r="19" spans="1:21" ht="12" thickBot="1" x14ac:dyDescent="0.2">
      <c r="A19" s="53"/>
      <c r="B19" s="42" t="s">
        <v>17</v>
      </c>
      <c r="C19" s="43"/>
      <c r="D19" s="68">
        <v>542186.67500000005</v>
      </c>
      <c r="E19" s="68">
        <v>512096.12520000001</v>
      </c>
      <c r="F19" s="69">
        <v>105.87595732895799</v>
      </c>
      <c r="G19" s="68">
        <v>505680.98190000001</v>
      </c>
      <c r="H19" s="69">
        <v>7.2191152933687199</v>
      </c>
      <c r="I19" s="68">
        <v>45530.250899999999</v>
      </c>
      <c r="J19" s="69">
        <v>8.3975230302367692</v>
      </c>
      <c r="K19" s="68">
        <v>63420.002</v>
      </c>
      <c r="L19" s="69">
        <v>12.5415042823464</v>
      </c>
      <c r="M19" s="69">
        <v>-0.28208373597969899</v>
      </c>
      <c r="N19" s="68">
        <v>2844265.0458999998</v>
      </c>
      <c r="O19" s="68">
        <v>225234627.35499999</v>
      </c>
      <c r="P19" s="68">
        <v>11960</v>
      </c>
      <c r="Q19" s="68">
        <v>12839</v>
      </c>
      <c r="R19" s="69">
        <v>-6.8463275956071401</v>
      </c>
      <c r="S19" s="68">
        <v>45.333334030100303</v>
      </c>
      <c r="T19" s="68">
        <v>45.4725079367552</v>
      </c>
      <c r="U19" s="70">
        <v>-0.30700125996129002</v>
      </c>
    </row>
    <row r="20" spans="1:21" ht="12" thickBot="1" x14ac:dyDescent="0.2">
      <c r="A20" s="53"/>
      <c r="B20" s="42" t="s">
        <v>18</v>
      </c>
      <c r="C20" s="43"/>
      <c r="D20" s="68">
        <v>833094.73340000003</v>
      </c>
      <c r="E20" s="68">
        <v>806849.9473</v>
      </c>
      <c r="F20" s="69">
        <v>103.252746832025</v>
      </c>
      <c r="G20" s="68">
        <v>860305.93449999997</v>
      </c>
      <c r="H20" s="69">
        <v>-3.1629679639272501</v>
      </c>
      <c r="I20" s="68">
        <v>77918.2742</v>
      </c>
      <c r="J20" s="69">
        <v>9.3528708172241597</v>
      </c>
      <c r="K20" s="68">
        <v>18234.988099999999</v>
      </c>
      <c r="L20" s="69">
        <v>2.1195934340029798</v>
      </c>
      <c r="M20" s="69">
        <v>3.2730093254077901</v>
      </c>
      <c r="N20" s="68">
        <v>4276748.3285999997</v>
      </c>
      <c r="O20" s="68">
        <v>343866665.1814</v>
      </c>
      <c r="P20" s="68">
        <v>35648</v>
      </c>
      <c r="Q20" s="68">
        <v>37439</v>
      </c>
      <c r="R20" s="69">
        <v>-4.7837816180987698</v>
      </c>
      <c r="S20" s="68">
        <v>23.370027305879699</v>
      </c>
      <c r="T20" s="68">
        <v>23.911346165763</v>
      </c>
      <c r="U20" s="70">
        <v>-2.3162953675585598</v>
      </c>
    </row>
    <row r="21" spans="1:21" ht="12" thickBot="1" x14ac:dyDescent="0.2">
      <c r="A21" s="53"/>
      <c r="B21" s="42" t="s">
        <v>19</v>
      </c>
      <c r="C21" s="43"/>
      <c r="D21" s="68">
        <v>295081.34499999997</v>
      </c>
      <c r="E21" s="68">
        <v>309514.5722</v>
      </c>
      <c r="F21" s="69">
        <v>95.336818199734495</v>
      </c>
      <c r="G21" s="68">
        <v>305620.67739999999</v>
      </c>
      <c r="H21" s="69">
        <v>-3.4485010928125002</v>
      </c>
      <c r="I21" s="68">
        <v>39983.867400000003</v>
      </c>
      <c r="J21" s="69">
        <v>13.550116968593899</v>
      </c>
      <c r="K21" s="68">
        <v>37231.468200000003</v>
      </c>
      <c r="L21" s="69">
        <v>12.1822477839976</v>
      </c>
      <c r="M21" s="69">
        <v>7.3926689788719996E-2</v>
      </c>
      <c r="N21" s="68">
        <v>1560371.2993000001</v>
      </c>
      <c r="O21" s="68">
        <v>133502480.78300001</v>
      </c>
      <c r="P21" s="68">
        <v>25532</v>
      </c>
      <c r="Q21" s="68">
        <v>28218</v>
      </c>
      <c r="R21" s="69">
        <v>-9.5187468991423891</v>
      </c>
      <c r="S21" s="68">
        <v>11.5573141547862</v>
      </c>
      <c r="T21" s="68">
        <v>11.062034924516301</v>
      </c>
      <c r="U21" s="70">
        <v>4.2854180792929304</v>
      </c>
    </row>
    <row r="22" spans="1:21" ht="12" thickBot="1" x14ac:dyDescent="0.2">
      <c r="A22" s="53"/>
      <c r="B22" s="42" t="s">
        <v>20</v>
      </c>
      <c r="C22" s="43"/>
      <c r="D22" s="68">
        <v>867350.88300000003</v>
      </c>
      <c r="E22" s="68">
        <v>870291.34510000004</v>
      </c>
      <c r="F22" s="69">
        <v>99.662128996622101</v>
      </c>
      <c r="G22" s="68">
        <v>803328.46140000003</v>
      </c>
      <c r="H22" s="69">
        <v>7.96964438287484</v>
      </c>
      <c r="I22" s="68">
        <v>81371.463699999993</v>
      </c>
      <c r="J22" s="69">
        <v>9.3816084464630691</v>
      </c>
      <c r="K22" s="68">
        <v>104772.3561</v>
      </c>
      <c r="L22" s="69">
        <v>13.042281100984299</v>
      </c>
      <c r="M22" s="69">
        <v>-0.22334987272468201</v>
      </c>
      <c r="N22" s="68">
        <v>4753438.3706</v>
      </c>
      <c r="O22" s="68">
        <v>413244601.39249998</v>
      </c>
      <c r="P22" s="68">
        <v>54026</v>
      </c>
      <c r="Q22" s="68">
        <v>55494</v>
      </c>
      <c r="R22" s="69">
        <v>-2.6453310267776602</v>
      </c>
      <c r="S22" s="68">
        <v>16.0543235294118</v>
      </c>
      <c r="T22" s="68">
        <v>16.341273993584899</v>
      </c>
      <c r="U22" s="70">
        <v>-1.7873718792786899</v>
      </c>
    </row>
    <row r="23" spans="1:21" ht="12" thickBot="1" x14ac:dyDescent="0.2">
      <c r="A23" s="53"/>
      <c r="B23" s="42" t="s">
        <v>21</v>
      </c>
      <c r="C23" s="43"/>
      <c r="D23" s="68">
        <v>2452157.1841000002</v>
      </c>
      <c r="E23" s="68">
        <v>2501996.8868999998</v>
      </c>
      <c r="F23" s="69">
        <v>98.008003005081605</v>
      </c>
      <c r="G23" s="68">
        <v>2073316.5530999999</v>
      </c>
      <c r="H23" s="69">
        <v>18.272204041083899</v>
      </c>
      <c r="I23" s="68">
        <v>249643.14569999999</v>
      </c>
      <c r="J23" s="69">
        <v>10.180552344633901</v>
      </c>
      <c r="K23" s="68">
        <v>193128.29380000001</v>
      </c>
      <c r="L23" s="69">
        <v>9.3149448650876199</v>
      </c>
      <c r="M23" s="69">
        <v>0.29262854648592102</v>
      </c>
      <c r="N23" s="68">
        <v>12731091.6307</v>
      </c>
      <c r="O23" s="68">
        <v>891672019.12689996</v>
      </c>
      <c r="P23" s="68">
        <v>81111</v>
      </c>
      <c r="Q23" s="68">
        <v>83341</v>
      </c>
      <c r="R23" s="69">
        <v>-2.6757538306475799</v>
      </c>
      <c r="S23" s="68">
        <v>30.232116286323699</v>
      </c>
      <c r="T23" s="68">
        <v>29.6535491210809</v>
      </c>
      <c r="U23" s="70">
        <v>1.91375013169208</v>
      </c>
    </row>
    <row r="24" spans="1:21" ht="12" thickBot="1" x14ac:dyDescent="0.2">
      <c r="A24" s="53"/>
      <c r="B24" s="42" t="s">
        <v>22</v>
      </c>
      <c r="C24" s="43"/>
      <c r="D24" s="68">
        <v>207460.58300000001</v>
      </c>
      <c r="E24" s="68">
        <v>263754.38640000002</v>
      </c>
      <c r="F24" s="69">
        <v>78.656732815572198</v>
      </c>
      <c r="G24" s="68">
        <v>231069.97399999999</v>
      </c>
      <c r="H24" s="69">
        <v>-10.217420546383901</v>
      </c>
      <c r="I24" s="68">
        <v>37472.5092</v>
      </c>
      <c r="J24" s="69">
        <v>18.062471751561599</v>
      </c>
      <c r="K24" s="68">
        <v>25041.648799999999</v>
      </c>
      <c r="L24" s="69">
        <v>10.837257808320899</v>
      </c>
      <c r="M24" s="69">
        <v>0.49640742505741098</v>
      </c>
      <c r="N24" s="68">
        <v>1130581.9568</v>
      </c>
      <c r="O24" s="68">
        <v>94160684.173500001</v>
      </c>
      <c r="P24" s="68">
        <v>23470</v>
      </c>
      <c r="Q24" s="68">
        <v>24569</v>
      </c>
      <c r="R24" s="69">
        <v>-4.4731165289592498</v>
      </c>
      <c r="S24" s="68">
        <v>8.8393942479761396</v>
      </c>
      <c r="T24" s="68">
        <v>8.9261669339411505</v>
      </c>
      <c r="U24" s="70">
        <v>-0.98165873736057097</v>
      </c>
    </row>
    <row r="25" spans="1:21" ht="12" thickBot="1" x14ac:dyDescent="0.2">
      <c r="A25" s="53"/>
      <c r="B25" s="42" t="s">
        <v>23</v>
      </c>
      <c r="C25" s="43"/>
      <c r="D25" s="68">
        <v>243508.99770000001</v>
      </c>
      <c r="E25" s="68">
        <v>293788.19050000003</v>
      </c>
      <c r="F25" s="69">
        <v>82.885904054063701</v>
      </c>
      <c r="G25" s="68">
        <v>199689.3763</v>
      </c>
      <c r="H25" s="69">
        <v>21.943892164883302</v>
      </c>
      <c r="I25" s="68">
        <v>24068.043300000001</v>
      </c>
      <c r="J25" s="69">
        <v>9.8838414708813005</v>
      </c>
      <c r="K25" s="68">
        <v>21158.252499999999</v>
      </c>
      <c r="L25" s="69">
        <v>10.5955824451138</v>
      </c>
      <c r="M25" s="69">
        <v>0.13752510043067101</v>
      </c>
      <c r="N25" s="68">
        <v>1360588.3552000001</v>
      </c>
      <c r="O25" s="68">
        <v>93336919.6998</v>
      </c>
      <c r="P25" s="68">
        <v>17372</v>
      </c>
      <c r="Q25" s="68">
        <v>17599</v>
      </c>
      <c r="R25" s="69">
        <v>-1.2898460139780701</v>
      </c>
      <c r="S25" s="68">
        <v>14.0173266002763</v>
      </c>
      <c r="T25" s="68">
        <v>15.3701760440934</v>
      </c>
      <c r="U25" s="70">
        <v>-9.6512657683986802</v>
      </c>
    </row>
    <row r="26" spans="1:21" ht="12" thickBot="1" x14ac:dyDescent="0.2">
      <c r="A26" s="53"/>
      <c r="B26" s="42" t="s">
        <v>24</v>
      </c>
      <c r="C26" s="43"/>
      <c r="D26" s="68">
        <v>449248.62410000002</v>
      </c>
      <c r="E26" s="68">
        <v>523242.97489999997</v>
      </c>
      <c r="F26" s="69">
        <v>85.858510414948</v>
      </c>
      <c r="G26" s="68">
        <v>395204.58020000003</v>
      </c>
      <c r="H26" s="69">
        <v>13.674953835972801</v>
      </c>
      <c r="I26" s="68">
        <v>110188.51730000001</v>
      </c>
      <c r="J26" s="69">
        <v>24.527290989648701</v>
      </c>
      <c r="K26" s="68">
        <v>84520.178499999995</v>
      </c>
      <c r="L26" s="69">
        <v>21.386436983404199</v>
      </c>
      <c r="M26" s="69">
        <v>0.30369480111781799</v>
      </c>
      <c r="N26" s="68">
        <v>2220481.1949</v>
      </c>
      <c r="O26" s="68">
        <v>192565387.74360001</v>
      </c>
      <c r="P26" s="68">
        <v>35088</v>
      </c>
      <c r="Q26" s="68">
        <v>36843</v>
      </c>
      <c r="R26" s="69">
        <v>-4.76345574464621</v>
      </c>
      <c r="S26" s="68">
        <v>12.803483358983099</v>
      </c>
      <c r="T26" s="68">
        <v>12.481968558477901</v>
      </c>
      <c r="U26" s="70">
        <v>2.5111510007913802</v>
      </c>
    </row>
    <row r="27" spans="1:21" ht="12" thickBot="1" x14ac:dyDescent="0.2">
      <c r="A27" s="53"/>
      <c r="B27" s="42" t="s">
        <v>25</v>
      </c>
      <c r="C27" s="43"/>
      <c r="D27" s="68">
        <v>210507.16510000001</v>
      </c>
      <c r="E27" s="68">
        <v>245323.361</v>
      </c>
      <c r="F27" s="69">
        <v>85.808038925408297</v>
      </c>
      <c r="G27" s="68">
        <v>209262.49119999999</v>
      </c>
      <c r="H27" s="69">
        <v>0.59479073046608799</v>
      </c>
      <c r="I27" s="68">
        <v>58784.566200000001</v>
      </c>
      <c r="J27" s="69">
        <v>27.925209183295401</v>
      </c>
      <c r="K27" s="68">
        <v>61190.549200000001</v>
      </c>
      <c r="L27" s="69">
        <v>29.241049769171401</v>
      </c>
      <c r="M27" s="69">
        <v>-3.9319519622811001E-2</v>
      </c>
      <c r="N27" s="68">
        <v>1152965.9571</v>
      </c>
      <c r="O27" s="68">
        <v>86270546.175300002</v>
      </c>
      <c r="P27" s="68">
        <v>30524</v>
      </c>
      <c r="Q27" s="68">
        <v>31917</v>
      </c>
      <c r="R27" s="69">
        <v>-4.3644452799448601</v>
      </c>
      <c r="S27" s="68">
        <v>6.8964475527453803</v>
      </c>
      <c r="T27" s="68">
        <v>7.0948380079581401</v>
      </c>
      <c r="U27" s="70">
        <v>-2.8767050527888798</v>
      </c>
    </row>
    <row r="28" spans="1:21" ht="12" thickBot="1" x14ac:dyDescent="0.2">
      <c r="A28" s="53"/>
      <c r="B28" s="42" t="s">
        <v>26</v>
      </c>
      <c r="C28" s="43"/>
      <c r="D28" s="68">
        <v>955134.60140000004</v>
      </c>
      <c r="E28" s="68">
        <v>1115734.8052999999</v>
      </c>
      <c r="F28" s="69">
        <v>85.605880256032904</v>
      </c>
      <c r="G28" s="68">
        <v>782867.26789999998</v>
      </c>
      <c r="H28" s="69">
        <v>22.004666763255798</v>
      </c>
      <c r="I28" s="68">
        <v>55096.122799999997</v>
      </c>
      <c r="J28" s="69">
        <v>5.76841449563676</v>
      </c>
      <c r="K28" s="68">
        <v>45879.681600000004</v>
      </c>
      <c r="L28" s="69">
        <v>5.8604674740163603</v>
      </c>
      <c r="M28" s="69">
        <v>0.20088285006755599</v>
      </c>
      <c r="N28" s="68">
        <v>4603387.3278000001</v>
      </c>
      <c r="O28" s="68">
        <v>298485270.13690001</v>
      </c>
      <c r="P28" s="68">
        <v>48082</v>
      </c>
      <c r="Q28" s="68">
        <v>48310</v>
      </c>
      <c r="R28" s="69">
        <v>-0.471951976816398</v>
      </c>
      <c r="S28" s="68">
        <v>19.864701996589201</v>
      </c>
      <c r="T28" s="68">
        <v>19.541500206996499</v>
      </c>
      <c r="U28" s="70">
        <v>1.62701554570602</v>
      </c>
    </row>
    <row r="29" spans="1:21" ht="12" thickBot="1" x14ac:dyDescent="0.2">
      <c r="A29" s="53"/>
      <c r="B29" s="42" t="s">
        <v>27</v>
      </c>
      <c r="C29" s="43"/>
      <c r="D29" s="68">
        <v>651169.63430000003</v>
      </c>
      <c r="E29" s="68">
        <v>533639.70530000003</v>
      </c>
      <c r="F29" s="69">
        <v>122.02420993653899</v>
      </c>
      <c r="G29" s="68">
        <v>494264.15389999998</v>
      </c>
      <c r="H29" s="69">
        <v>31.745268023572901</v>
      </c>
      <c r="I29" s="68">
        <v>102560.7637</v>
      </c>
      <c r="J29" s="69">
        <v>15.750237464658801</v>
      </c>
      <c r="K29" s="68">
        <v>70735.402799999996</v>
      </c>
      <c r="L29" s="69">
        <v>14.3112548708744</v>
      </c>
      <c r="M29" s="69">
        <v>0.44992125074885397</v>
      </c>
      <c r="N29" s="68">
        <v>2954390.2502000001</v>
      </c>
      <c r="O29" s="68">
        <v>208372474.1417</v>
      </c>
      <c r="P29" s="68">
        <v>109245</v>
      </c>
      <c r="Q29" s="68">
        <v>113160</v>
      </c>
      <c r="R29" s="69">
        <v>-3.4597030752916198</v>
      </c>
      <c r="S29" s="68">
        <v>5.9606355833218903</v>
      </c>
      <c r="T29" s="68">
        <v>6.0634499266525301</v>
      </c>
      <c r="U29" s="70">
        <v>-1.7248889299375301</v>
      </c>
    </row>
    <row r="30" spans="1:21" ht="12" thickBot="1" x14ac:dyDescent="0.2">
      <c r="A30" s="53"/>
      <c r="B30" s="42" t="s">
        <v>28</v>
      </c>
      <c r="C30" s="43"/>
      <c r="D30" s="68">
        <v>764910.56099999999</v>
      </c>
      <c r="E30" s="68">
        <v>961987.29410000006</v>
      </c>
      <c r="F30" s="69">
        <v>79.5135825276801</v>
      </c>
      <c r="G30" s="68">
        <v>781168.47439999995</v>
      </c>
      <c r="H30" s="69">
        <v>-2.0812300973215101</v>
      </c>
      <c r="I30" s="68">
        <v>96983.276199999993</v>
      </c>
      <c r="J30" s="69">
        <v>12.6790347976383</v>
      </c>
      <c r="K30" s="68">
        <v>112277.0033</v>
      </c>
      <c r="L30" s="69">
        <v>14.3729562801722</v>
      </c>
      <c r="M30" s="69">
        <v>-0.136214243794303</v>
      </c>
      <c r="N30" s="68">
        <v>3871970.9023000002</v>
      </c>
      <c r="O30" s="68">
        <v>375806188.54119998</v>
      </c>
      <c r="P30" s="68">
        <v>63618</v>
      </c>
      <c r="Q30" s="68">
        <v>65625</v>
      </c>
      <c r="R30" s="69">
        <v>-3.0582857142857098</v>
      </c>
      <c r="S30" s="68">
        <v>12.0234927379044</v>
      </c>
      <c r="T30" s="68">
        <v>12.027394517333301</v>
      </c>
      <c r="U30" s="70">
        <v>-3.2451297755335E-2</v>
      </c>
    </row>
    <row r="31" spans="1:21" ht="12" thickBot="1" x14ac:dyDescent="0.2">
      <c r="A31" s="53"/>
      <c r="B31" s="42" t="s">
        <v>29</v>
      </c>
      <c r="C31" s="43"/>
      <c r="D31" s="68">
        <v>747932.43359999999</v>
      </c>
      <c r="E31" s="68">
        <v>710469.19240000006</v>
      </c>
      <c r="F31" s="69">
        <v>105.273028246791</v>
      </c>
      <c r="G31" s="68">
        <v>764036.02969999996</v>
      </c>
      <c r="H31" s="69">
        <v>-2.1077011389532299</v>
      </c>
      <c r="I31" s="68">
        <v>27393.770799999998</v>
      </c>
      <c r="J31" s="69">
        <v>3.66259966400259</v>
      </c>
      <c r="K31" s="68">
        <v>35188.213100000001</v>
      </c>
      <c r="L31" s="69">
        <v>4.6055698595544898</v>
      </c>
      <c r="M31" s="69">
        <v>-0.22150719270254701</v>
      </c>
      <c r="N31" s="68">
        <v>4221211.1637000004</v>
      </c>
      <c r="O31" s="68">
        <v>320850528.37180001</v>
      </c>
      <c r="P31" s="68">
        <v>26107</v>
      </c>
      <c r="Q31" s="68">
        <v>27770</v>
      </c>
      <c r="R31" s="69">
        <v>-5.98847677349658</v>
      </c>
      <c r="S31" s="68">
        <v>28.648731512621101</v>
      </c>
      <c r="T31" s="68">
        <v>31.375684263593801</v>
      </c>
      <c r="U31" s="70">
        <v>-9.5185811273051097</v>
      </c>
    </row>
    <row r="32" spans="1:21" ht="12" thickBot="1" x14ac:dyDescent="0.2">
      <c r="A32" s="53"/>
      <c r="B32" s="42" t="s">
        <v>30</v>
      </c>
      <c r="C32" s="43"/>
      <c r="D32" s="68">
        <v>104153.3235</v>
      </c>
      <c r="E32" s="68">
        <v>129952.372</v>
      </c>
      <c r="F32" s="69">
        <v>80.147304660202707</v>
      </c>
      <c r="G32" s="68">
        <v>113314.4213</v>
      </c>
      <c r="H32" s="69">
        <v>-8.0846706843659106</v>
      </c>
      <c r="I32" s="68">
        <v>30134.2264</v>
      </c>
      <c r="J32" s="69">
        <v>28.932563443354699</v>
      </c>
      <c r="K32" s="68">
        <v>29710.934000000001</v>
      </c>
      <c r="L32" s="69">
        <v>26.2199053387391</v>
      </c>
      <c r="M32" s="69">
        <v>1.4247024344639999E-2</v>
      </c>
      <c r="N32" s="68">
        <v>539529.55740000005</v>
      </c>
      <c r="O32" s="68">
        <v>45806727.815700002</v>
      </c>
      <c r="P32" s="68">
        <v>23090</v>
      </c>
      <c r="Q32" s="68">
        <v>23899</v>
      </c>
      <c r="R32" s="69">
        <v>-3.3850788735930402</v>
      </c>
      <c r="S32" s="68">
        <v>4.5107545907319198</v>
      </c>
      <c r="T32" s="68">
        <v>4.5724746056320402</v>
      </c>
      <c r="U32" s="70">
        <v>-1.3682858080315401</v>
      </c>
    </row>
    <row r="33" spans="1:21" ht="12" thickBot="1" x14ac:dyDescent="0.2">
      <c r="A33" s="53"/>
      <c r="B33" s="42" t="s">
        <v>31</v>
      </c>
      <c r="C33" s="43"/>
      <c r="D33" s="71"/>
      <c r="E33" s="71"/>
      <c r="F33" s="71"/>
      <c r="G33" s="68">
        <v>48.376300000000001</v>
      </c>
      <c r="H33" s="71"/>
      <c r="I33" s="71"/>
      <c r="J33" s="71"/>
      <c r="K33" s="68">
        <v>10.8264</v>
      </c>
      <c r="L33" s="69">
        <v>22.379553624398699</v>
      </c>
      <c r="M33" s="71"/>
      <c r="N33" s="71"/>
      <c r="O33" s="68">
        <v>4994.4328999999998</v>
      </c>
      <c r="P33" s="71"/>
      <c r="Q33" s="71"/>
      <c r="R33" s="71"/>
      <c r="S33" s="71"/>
      <c r="T33" s="71"/>
      <c r="U33" s="72"/>
    </row>
    <row r="34" spans="1:21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3"/>
      <c r="B35" s="42" t="s">
        <v>32</v>
      </c>
      <c r="C35" s="43"/>
      <c r="D35" s="68">
        <v>138049.9057</v>
      </c>
      <c r="E35" s="68">
        <v>129231.97199999999</v>
      </c>
      <c r="F35" s="69">
        <v>106.82333757160301</v>
      </c>
      <c r="G35" s="68">
        <v>160249.00640000001</v>
      </c>
      <c r="H35" s="69">
        <v>-13.852878840689</v>
      </c>
      <c r="I35" s="68">
        <v>20080.6747</v>
      </c>
      <c r="J35" s="69">
        <v>14.5459532175544</v>
      </c>
      <c r="K35" s="68">
        <v>17622.049200000001</v>
      </c>
      <c r="L35" s="69">
        <v>10.996666747507501</v>
      </c>
      <c r="M35" s="69">
        <v>0.139519840859371</v>
      </c>
      <c r="N35" s="68">
        <v>851630.56420000002</v>
      </c>
      <c r="O35" s="68">
        <v>53750701.830300003</v>
      </c>
      <c r="P35" s="68">
        <v>9762</v>
      </c>
      <c r="Q35" s="68">
        <v>10593</v>
      </c>
      <c r="R35" s="69">
        <v>-7.8448031719059799</v>
      </c>
      <c r="S35" s="68">
        <v>14.1415596906372</v>
      </c>
      <c r="T35" s="68">
        <v>13.557224421788</v>
      </c>
      <c r="U35" s="70">
        <v>4.13204258675984</v>
      </c>
    </row>
    <row r="36" spans="1:21" ht="12" thickBot="1" x14ac:dyDescent="0.2">
      <c r="A36" s="53"/>
      <c r="B36" s="42" t="s">
        <v>37</v>
      </c>
      <c r="C36" s="43"/>
      <c r="D36" s="71"/>
      <c r="E36" s="68">
        <v>545959.88119999995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3"/>
      <c r="B37" s="42" t="s">
        <v>38</v>
      </c>
      <c r="C37" s="43"/>
      <c r="D37" s="71"/>
      <c r="E37" s="68">
        <v>100619.3907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3"/>
      <c r="B38" s="42" t="s">
        <v>39</v>
      </c>
      <c r="C38" s="43"/>
      <c r="D38" s="71"/>
      <c r="E38" s="68">
        <v>134597.9516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3"/>
      <c r="B39" s="42" t="s">
        <v>33</v>
      </c>
      <c r="C39" s="43"/>
      <c r="D39" s="68">
        <v>196117.09510000001</v>
      </c>
      <c r="E39" s="68">
        <v>293705.33020000003</v>
      </c>
      <c r="F39" s="69">
        <v>66.773420477746598</v>
      </c>
      <c r="G39" s="68">
        <v>230670.51240000001</v>
      </c>
      <c r="H39" s="69">
        <v>-14.979555444903101</v>
      </c>
      <c r="I39" s="68">
        <v>10107.272300000001</v>
      </c>
      <c r="J39" s="69">
        <v>5.1536926420648399</v>
      </c>
      <c r="K39" s="68">
        <v>10962.134</v>
      </c>
      <c r="L39" s="69">
        <v>4.7522909998096496</v>
      </c>
      <c r="M39" s="69">
        <v>-7.7983146347234994E-2</v>
      </c>
      <c r="N39" s="68">
        <v>921654.78810000001</v>
      </c>
      <c r="O39" s="68">
        <v>88142154.5484</v>
      </c>
      <c r="P39" s="68">
        <v>274</v>
      </c>
      <c r="Q39" s="68">
        <v>261</v>
      </c>
      <c r="R39" s="69">
        <v>4.9808429118773896</v>
      </c>
      <c r="S39" s="68">
        <v>715.75582153284699</v>
      </c>
      <c r="T39" s="68">
        <v>571.50014789271995</v>
      </c>
      <c r="U39" s="70">
        <v>20.154313705921599</v>
      </c>
    </row>
    <row r="40" spans="1:21" ht="12" thickBot="1" x14ac:dyDescent="0.2">
      <c r="A40" s="53"/>
      <c r="B40" s="42" t="s">
        <v>34</v>
      </c>
      <c r="C40" s="43"/>
      <c r="D40" s="68">
        <v>339725.3125</v>
      </c>
      <c r="E40" s="68">
        <v>447372.55009999999</v>
      </c>
      <c r="F40" s="69">
        <v>75.9378983855988</v>
      </c>
      <c r="G40" s="68">
        <v>340929.25099999999</v>
      </c>
      <c r="H40" s="69">
        <v>-0.35313441028267401</v>
      </c>
      <c r="I40" s="68">
        <v>27374.8246</v>
      </c>
      <c r="J40" s="69">
        <v>8.0579290364182103</v>
      </c>
      <c r="K40" s="68">
        <v>25594.785199999998</v>
      </c>
      <c r="L40" s="69">
        <v>7.5073597014414002</v>
      </c>
      <c r="M40" s="69">
        <v>6.9546955994769996E-2</v>
      </c>
      <c r="N40" s="68">
        <v>1701694.9410999999</v>
      </c>
      <c r="O40" s="68">
        <v>164378933.03749999</v>
      </c>
      <c r="P40" s="68">
        <v>1844</v>
      </c>
      <c r="Q40" s="68">
        <v>1982</v>
      </c>
      <c r="R40" s="69">
        <v>-6.9626639757820401</v>
      </c>
      <c r="S40" s="68">
        <v>184.23281588937101</v>
      </c>
      <c r="T40" s="68">
        <v>186.13794419778</v>
      </c>
      <c r="U40" s="70">
        <v>-1.03408738514483</v>
      </c>
    </row>
    <row r="41" spans="1:21" ht="12" thickBot="1" x14ac:dyDescent="0.2">
      <c r="A41" s="53"/>
      <c r="B41" s="42" t="s">
        <v>40</v>
      </c>
      <c r="C41" s="43"/>
      <c r="D41" s="71"/>
      <c r="E41" s="68">
        <v>180777.89780000001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3"/>
      <c r="B42" s="42" t="s">
        <v>41</v>
      </c>
      <c r="C42" s="43"/>
      <c r="D42" s="71"/>
      <c r="E42" s="68">
        <v>69590.324200000003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</row>
    <row r="44" spans="1:21" ht="12" thickBot="1" x14ac:dyDescent="0.2">
      <c r="A44" s="54"/>
      <c r="B44" s="42" t="s">
        <v>35</v>
      </c>
      <c r="C44" s="43"/>
      <c r="D44" s="73">
        <v>15197.5663</v>
      </c>
      <c r="E44" s="74"/>
      <c r="F44" s="74"/>
      <c r="G44" s="73">
        <v>21631.892899999999</v>
      </c>
      <c r="H44" s="75">
        <v>-29.744630438698199</v>
      </c>
      <c r="I44" s="73">
        <v>1032.3188</v>
      </c>
      <c r="J44" s="75">
        <v>6.7926586377188602</v>
      </c>
      <c r="K44" s="73">
        <v>2961.1694000000002</v>
      </c>
      <c r="L44" s="75">
        <v>13.6889056065916</v>
      </c>
      <c r="M44" s="75">
        <v>-0.65138137656021999</v>
      </c>
      <c r="N44" s="73">
        <v>128366.41770000001</v>
      </c>
      <c r="O44" s="73">
        <v>10399682.768999999</v>
      </c>
      <c r="P44" s="73">
        <v>33</v>
      </c>
      <c r="Q44" s="73">
        <v>34</v>
      </c>
      <c r="R44" s="75">
        <v>-2.9411764705882399</v>
      </c>
      <c r="S44" s="73">
        <v>460.53231212121199</v>
      </c>
      <c r="T44" s="73">
        <v>581.19635294117597</v>
      </c>
      <c r="U44" s="76">
        <v>-26.200993425235598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3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53722</v>
      </c>
      <c r="D2" s="32">
        <v>529038.59066410305</v>
      </c>
      <c r="E2" s="32">
        <v>395539.49817948701</v>
      </c>
      <c r="F2" s="32">
        <v>133499.09248461499</v>
      </c>
      <c r="G2" s="32">
        <v>395539.49817948701</v>
      </c>
      <c r="H2" s="32">
        <v>0.25234282496676402</v>
      </c>
    </row>
    <row r="3" spans="1:8" ht="14.25" x14ac:dyDescent="0.2">
      <c r="A3" s="32">
        <v>2</v>
      </c>
      <c r="B3" s="33">
        <v>13</v>
      </c>
      <c r="C3" s="32">
        <v>8568.2029999999995</v>
      </c>
      <c r="D3" s="32">
        <v>63943.4247156493</v>
      </c>
      <c r="E3" s="32">
        <v>49570.660308985702</v>
      </c>
      <c r="F3" s="32">
        <v>14372.7644066636</v>
      </c>
      <c r="G3" s="32">
        <v>49570.660308985702</v>
      </c>
      <c r="H3" s="32">
        <v>0.22477314079716601</v>
      </c>
    </row>
    <row r="4" spans="1:8" ht="14.25" x14ac:dyDescent="0.2">
      <c r="A4" s="32">
        <v>3</v>
      </c>
      <c r="B4" s="33">
        <v>14</v>
      </c>
      <c r="C4" s="32">
        <v>88000</v>
      </c>
      <c r="D4" s="32">
        <v>80777.161476923095</v>
      </c>
      <c r="E4" s="32">
        <v>58274.5301282051</v>
      </c>
      <c r="F4" s="32">
        <v>22502.6313487179</v>
      </c>
      <c r="G4" s="32">
        <v>58274.5301282051</v>
      </c>
      <c r="H4" s="32">
        <v>0.27857665381255903</v>
      </c>
    </row>
    <row r="5" spans="1:8" ht="14.25" x14ac:dyDescent="0.2">
      <c r="A5" s="32">
        <v>4</v>
      </c>
      <c r="B5" s="33">
        <v>15</v>
      </c>
      <c r="C5" s="32">
        <v>3215</v>
      </c>
      <c r="D5" s="32">
        <v>48793.192765811997</v>
      </c>
      <c r="E5" s="32">
        <v>37266.924076068397</v>
      </c>
      <c r="F5" s="32">
        <v>11526.2686897436</v>
      </c>
      <c r="G5" s="32">
        <v>37266.924076068397</v>
      </c>
      <c r="H5" s="32">
        <v>0.23622698242078799</v>
      </c>
    </row>
    <row r="6" spans="1:8" ht="14.25" x14ac:dyDescent="0.2">
      <c r="A6" s="32">
        <v>5</v>
      </c>
      <c r="B6" s="33">
        <v>16</v>
      </c>
      <c r="C6" s="32">
        <v>5923</v>
      </c>
      <c r="D6" s="32">
        <v>230398.89177863201</v>
      </c>
      <c r="E6" s="32">
        <v>190890.415396581</v>
      </c>
      <c r="F6" s="32">
        <v>39508.476382051304</v>
      </c>
      <c r="G6" s="32">
        <v>190890.415396581</v>
      </c>
      <c r="H6" s="32">
        <v>0.17147858688491899</v>
      </c>
    </row>
    <row r="7" spans="1:8" ht="14.25" x14ac:dyDescent="0.2">
      <c r="A7" s="32">
        <v>6</v>
      </c>
      <c r="B7" s="33">
        <v>17</v>
      </c>
      <c r="C7" s="32">
        <v>18560</v>
      </c>
      <c r="D7" s="32">
        <v>321420.536471795</v>
      </c>
      <c r="E7" s="32">
        <v>239792.79003418799</v>
      </c>
      <c r="F7" s="32">
        <v>81627.746437606795</v>
      </c>
      <c r="G7" s="32">
        <v>239792.79003418799</v>
      </c>
      <c r="H7" s="32">
        <v>0.25395933730192699</v>
      </c>
    </row>
    <row r="8" spans="1:8" ht="14.25" x14ac:dyDescent="0.2">
      <c r="A8" s="32">
        <v>7</v>
      </c>
      <c r="B8" s="33">
        <v>18</v>
      </c>
      <c r="C8" s="32">
        <v>80349</v>
      </c>
      <c r="D8" s="32">
        <v>173096.48861196599</v>
      </c>
      <c r="E8" s="32">
        <v>176860.90146410299</v>
      </c>
      <c r="F8" s="32">
        <v>-3764.4128521367502</v>
      </c>
      <c r="G8" s="32">
        <v>176860.90146410299</v>
      </c>
      <c r="H8" s="32">
        <v>-2.1747482472481101E-2</v>
      </c>
    </row>
    <row r="9" spans="1:8" ht="14.25" x14ac:dyDescent="0.2">
      <c r="A9" s="32">
        <v>8</v>
      </c>
      <c r="B9" s="33">
        <v>19</v>
      </c>
      <c r="C9" s="32">
        <v>15841</v>
      </c>
      <c r="D9" s="32">
        <v>133532.640306838</v>
      </c>
      <c r="E9" s="32">
        <v>106206.544319658</v>
      </c>
      <c r="F9" s="32">
        <v>27326.095987179498</v>
      </c>
      <c r="G9" s="32">
        <v>106206.544319658</v>
      </c>
      <c r="H9" s="32">
        <v>0.20463982382425999</v>
      </c>
    </row>
    <row r="10" spans="1:8" ht="14.25" x14ac:dyDescent="0.2">
      <c r="A10" s="32">
        <v>9</v>
      </c>
      <c r="B10" s="33">
        <v>21</v>
      </c>
      <c r="C10" s="32">
        <v>129582</v>
      </c>
      <c r="D10" s="32">
        <v>589954.70561025594</v>
      </c>
      <c r="E10" s="32">
        <v>547044.32463589695</v>
      </c>
      <c r="F10" s="32">
        <v>42910.380974359003</v>
      </c>
      <c r="G10" s="32">
        <v>547044.32463589695</v>
      </c>
      <c r="H10" s="37">
        <v>7.2735043158901405E-2</v>
      </c>
    </row>
    <row r="11" spans="1:8" ht="14.25" x14ac:dyDescent="0.2">
      <c r="A11" s="32">
        <v>10</v>
      </c>
      <c r="B11" s="33">
        <v>22</v>
      </c>
      <c r="C11" s="32">
        <v>21743</v>
      </c>
      <c r="D11" s="32">
        <v>362488.94239743601</v>
      </c>
      <c r="E11" s="32">
        <v>310395.92613076902</v>
      </c>
      <c r="F11" s="32">
        <v>52093.016266666702</v>
      </c>
      <c r="G11" s="32">
        <v>310395.92613076902</v>
      </c>
      <c r="H11" s="32">
        <v>0.143709256128292</v>
      </c>
    </row>
    <row r="12" spans="1:8" ht="14.25" x14ac:dyDescent="0.2">
      <c r="A12" s="32">
        <v>11</v>
      </c>
      <c r="B12" s="33">
        <v>23</v>
      </c>
      <c r="C12" s="32">
        <v>141328.788</v>
      </c>
      <c r="D12" s="32">
        <v>1188076.3334999999</v>
      </c>
      <c r="E12" s="32">
        <v>994118.57827350404</v>
      </c>
      <c r="F12" s="32">
        <v>193957.755226496</v>
      </c>
      <c r="G12" s="32">
        <v>994118.57827350404</v>
      </c>
      <c r="H12" s="32">
        <v>0.163253614062918</v>
      </c>
    </row>
    <row r="13" spans="1:8" ht="14.25" x14ac:dyDescent="0.2">
      <c r="A13" s="32">
        <v>12</v>
      </c>
      <c r="B13" s="33">
        <v>24</v>
      </c>
      <c r="C13" s="32">
        <v>20199.45</v>
      </c>
      <c r="D13" s="32">
        <v>542186.63812735002</v>
      </c>
      <c r="E13" s="32">
        <v>496656.42591965798</v>
      </c>
      <c r="F13" s="32">
        <v>45530.212207692297</v>
      </c>
      <c r="G13" s="32">
        <v>496656.42591965798</v>
      </c>
      <c r="H13" s="32">
        <v>8.3975164649848902E-2</v>
      </c>
    </row>
    <row r="14" spans="1:8" ht="14.25" x14ac:dyDescent="0.2">
      <c r="A14" s="32">
        <v>13</v>
      </c>
      <c r="B14" s="33">
        <v>25</v>
      </c>
      <c r="C14" s="32">
        <v>73754</v>
      </c>
      <c r="D14" s="32">
        <v>833094.76</v>
      </c>
      <c r="E14" s="32">
        <v>755176.45920000004</v>
      </c>
      <c r="F14" s="32">
        <v>77918.300799999997</v>
      </c>
      <c r="G14" s="32">
        <v>755176.45920000004</v>
      </c>
      <c r="H14" s="32">
        <v>9.3528737115091201E-2</v>
      </c>
    </row>
    <row r="15" spans="1:8" ht="14.25" x14ac:dyDescent="0.2">
      <c r="A15" s="32">
        <v>14</v>
      </c>
      <c r="B15" s="33">
        <v>26</v>
      </c>
      <c r="C15" s="32">
        <v>47396</v>
      </c>
      <c r="D15" s="32">
        <v>295081.020069374</v>
      </c>
      <c r="E15" s="32">
        <v>255097.47745203099</v>
      </c>
      <c r="F15" s="32">
        <v>39983.542617343599</v>
      </c>
      <c r="G15" s="32">
        <v>255097.47745203099</v>
      </c>
      <c r="H15" s="32">
        <v>0.13550021823817501</v>
      </c>
    </row>
    <row r="16" spans="1:8" ht="14.25" x14ac:dyDescent="0.2">
      <c r="A16" s="32">
        <v>15</v>
      </c>
      <c r="B16" s="33">
        <v>27</v>
      </c>
      <c r="C16" s="32">
        <v>118377.261</v>
      </c>
      <c r="D16" s="32">
        <v>867351.52613333298</v>
      </c>
      <c r="E16" s="32">
        <v>785979.41989999998</v>
      </c>
      <c r="F16" s="32">
        <v>81372.106233333296</v>
      </c>
      <c r="G16" s="32">
        <v>785979.41989999998</v>
      </c>
      <c r="H16" s="32">
        <v>9.3816755700069407E-2</v>
      </c>
    </row>
    <row r="17" spans="1:8" ht="14.25" x14ac:dyDescent="0.2">
      <c r="A17" s="32">
        <v>16</v>
      </c>
      <c r="B17" s="33">
        <v>29</v>
      </c>
      <c r="C17" s="32">
        <v>207085</v>
      </c>
      <c r="D17" s="32">
        <v>2452158.89265214</v>
      </c>
      <c r="E17" s="32">
        <v>2202514.0658102599</v>
      </c>
      <c r="F17" s="32">
        <v>249644.82684188001</v>
      </c>
      <c r="G17" s="32">
        <v>2202514.0658102599</v>
      </c>
      <c r="H17" s="32">
        <v>0.10180613808915</v>
      </c>
    </row>
    <row r="18" spans="1:8" ht="14.25" x14ac:dyDescent="0.2">
      <c r="A18" s="32">
        <v>17</v>
      </c>
      <c r="B18" s="33">
        <v>31</v>
      </c>
      <c r="C18" s="32">
        <v>24795.244999999999</v>
      </c>
      <c r="D18" s="32">
        <v>207460.57150861499</v>
      </c>
      <c r="E18" s="32">
        <v>169988.07920489399</v>
      </c>
      <c r="F18" s="32">
        <v>37472.492303720697</v>
      </c>
      <c r="G18" s="32">
        <v>169988.07920489399</v>
      </c>
      <c r="H18" s="32">
        <v>0.18062464607721601</v>
      </c>
    </row>
    <row r="19" spans="1:8" ht="14.25" x14ac:dyDescent="0.2">
      <c r="A19" s="32">
        <v>18</v>
      </c>
      <c r="B19" s="33">
        <v>32</v>
      </c>
      <c r="C19" s="32">
        <v>15228.332</v>
      </c>
      <c r="D19" s="32">
        <v>243508.994683269</v>
      </c>
      <c r="E19" s="32">
        <v>219440.954673064</v>
      </c>
      <c r="F19" s="32">
        <v>24068.040010204699</v>
      </c>
      <c r="G19" s="32">
        <v>219440.954673064</v>
      </c>
      <c r="H19" s="32">
        <v>9.8838402423326699E-2</v>
      </c>
    </row>
    <row r="20" spans="1:8" ht="14.25" x14ac:dyDescent="0.2">
      <c r="A20" s="32">
        <v>19</v>
      </c>
      <c r="B20" s="33">
        <v>33</v>
      </c>
      <c r="C20" s="32">
        <v>25360.966</v>
      </c>
      <c r="D20" s="32">
        <v>449248.56260523398</v>
      </c>
      <c r="E20" s="32">
        <v>339060.08697725303</v>
      </c>
      <c r="F20" s="32">
        <v>110188.475627981</v>
      </c>
      <c r="G20" s="32">
        <v>339060.08697725303</v>
      </c>
      <c r="H20" s="32">
        <v>0.24527285071094701</v>
      </c>
    </row>
    <row r="21" spans="1:8" ht="14.25" x14ac:dyDescent="0.2">
      <c r="A21" s="32">
        <v>20</v>
      </c>
      <c r="B21" s="33">
        <v>34</v>
      </c>
      <c r="C21" s="32">
        <v>37080.216</v>
      </c>
      <c r="D21" s="32">
        <v>210507.119137539</v>
      </c>
      <c r="E21" s="32">
        <v>151722.60478984701</v>
      </c>
      <c r="F21" s="32">
        <v>58784.5143476913</v>
      </c>
      <c r="G21" s="32">
        <v>151722.60478984701</v>
      </c>
      <c r="H21" s="32">
        <v>0.27925190648437598</v>
      </c>
    </row>
    <row r="22" spans="1:8" ht="14.25" x14ac:dyDescent="0.2">
      <c r="A22" s="32">
        <v>21</v>
      </c>
      <c r="B22" s="33">
        <v>35</v>
      </c>
      <c r="C22" s="32">
        <v>39872.535000000003</v>
      </c>
      <c r="D22" s="32">
        <v>955134.59790354001</v>
      </c>
      <c r="E22" s="32">
        <v>900038.47644070804</v>
      </c>
      <c r="F22" s="32">
        <v>55096.121462831899</v>
      </c>
      <c r="G22" s="32">
        <v>900038.47644070804</v>
      </c>
      <c r="H22" s="32">
        <v>5.7684143767553098E-2</v>
      </c>
    </row>
    <row r="23" spans="1:8" ht="14.25" x14ac:dyDescent="0.2">
      <c r="A23" s="32">
        <v>22</v>
      </c>
      <c r="B23" s="33">
        <v>36</v>
      </c>
      <c r="C23" s="32">
        <v>159766.94</v>
      </c>
      <c r="D23" s="32">
        <v>651169.64541504404</v>
      </c>
      <c r="E23" s="32">
        <v>548608.89408447302</v>
      </c>
      <c r="F23" s="32">
        <v>102560.75133057201</v>
      </c>
      <c r="G23" s="32">
        <v>548608.89408447302</v>
      </c>
      <c r="H23" s="32">
        <v>0.15750235296241599</v>
      </c>
    </row>
    <row r="24" spans="1:8" ht="14.25" x14ac:dyDescent="0.2">
      <c r="A24" s="32">
        <v>23</v>
      </c>
      <c r="B24" s="33">
        <v>37</v>
      </c>
      <c r="C24" s="32">
        <v>97757.182000000001</v>
      </c>
      <c r="D24" s="32">
        <v>764910.53826637205</v>
      </c>
      <c r="E24" s="32">
        <v>667927.25703934103</v>
      </c>
      <c r="F24" s="32">
        <v>96983.281227030297</v>
      </c>
      <c r="G24" s="32">
        <v>667927.25703934103</v>
      </c>
      <c r="H24" s="32">
        <v>0.126790358316722</v>
      </c>
    </row>
    <row r="25" spans="1:8" ht="14.25" x14ac:dyDescent="0.2">
      <c r="A25" s="32">
        <v>24</v>
      </c>
      <c r="B25" s="33">
        <v>38</v>
      </c>
      <c r="C25" s="32">
        <v>153155.804</v>
      </c>
      <c r="D25" s="32">
        <v>747932.3861</v>
      </c>
      <c r="E25" s="32">
        <v>720538.63619999995</v>
      </c>
      <c r="F25" s="32">
        <v>27393.749899999999</v>
      </c>
      <c r="G25" s="32">
        <v>720538.63619999995</v>
      </c>
      <c r="H25" s="32">
        <v>3.6625971022382499E-2</v>
      </c>
    </row>
    <row r="26" spans="1:8" ht="14.25" x14ac:dyDescent="0.2">
      <c r="A26" s="32">
        <v>25</v>
      </c>
      <c r="B26" s="33">
        <v>39</v>
      </c>
      <c r="C26" s="32">
        <v>79481.703999999998</v>
      </c>
      <c r="D26" s="32">
        <v>104153.26445908</v>
      </c>
      <c r="E26" s="32">
        <v>74019.086444527798</v>
      </c>
      <c r="F26" s="32">
        <v>30134.178014552399</v>
      </c>
      <c r="G26" s="32">
        <v>74019.086444527798</v>
      </c>
      <c r="H26" s="32">
        <v>0.28932533388227599</v>
      </c>
    </row>
    <row r="27" spans="1:8" ht="14.25" x14ac:dyDescent="0.2">
      <c r="A27" s="32">
        <v>26</v>
      </c>
      <c r="B27" s="33">
        <v>42</v>
      </c>
      <c r="C27" s="32">
        <v>7282.9579999999996</v>
      </c>
      <c r="D27" s="32">
        <v>138049.90530000001</v>
      </c>
      <c r="E27" s="32">
        <v>117969.23639999999</v>
      </c>
      <c r="F27" s="32">
        <v>20080.668900000001</v>
      </c>
      <c r="G27" s="32">
        <v>117969.23639999999</v>
      </c>
      <c r="H27" s="32">
        <v>0.145459490583222</v>
      </c>
    </row>
    <row r="28" spans="1:8" ht="14.25" x14ac:dyDescent="0.2">
      <c r="A28" s="32">
        <v>27</v>
      </c>
      <c r="B28" s="33">
        <v>75</v>
      </c>
      <c r="C28" s="32">
        <v>282</v>
      </c>
      <c r="D28" s="32">
        <v>196117.094046154</v>
      </c>
      <c r="E28" s="32">
        <v>186009.82477948701</v>
      </c>
      <c r="F28" s="32">
        <v>10107.269266666701</v>
      </c>
      <c r="G28" s="32">
        <v>186009.82477948701</v>
      </c>
      <c r="H28" s="32">
        <v>5.1536911230634697E-2</v>
      </c>
    </row>
    <row r="29" spans="1:8" ht="14.25" x14ac:dyDescent="0.2">
      <c r="A29" s="32">
        <v>28</v>
      </c>
      <c r="B29" s="33">
        <v>76</v>
      </c>
      <c r="C29" s="32">
        <v>1865</v>
      </c>
      <c r="D29" s="32">
        <v>339725.30521794898</v>
      </c>
      <c r="E29" s="32">
        <v>312350.487500855</v>
      </c>
      <c r="F29" s="32">
        <v>27374.817717094</v>
      </c>
      <c r="G29" s="32">
        <v>312350.487500855</v>
      </c>
      <c r="H29" s="32">
        <v>8.0579271831198604E-2</v>
      </c>
    </row>
    <row r="30" spans="1:8" ht="14.25" x14ac:dyDescent="0.2">
      <c r="A30" s="32">
        <v>29</v>
      </c>
      <c r="B30" s="33">
        <v>99</v>
      </c>
      <c r="C30" s="32">
        <v>33</v>
      </c>
      <c r="D30" s="32">
        <v>15197.5658422207</v>
      </c>
      <c r="E30" s="32">
        <v>14165.247409424401</v>
      </c>
      <c r="F30" s="32">
        <v>1032.3184327963099</v>
      </c>
      <c r="G30" s="32">
        <v>14165.247409424401</v>
      </c>
      <c r="H30" s="32">
        <v>6.7926564261258301E-2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2014-11-05T06:16:24Z</dcterms:modified>
</cp:coreProperties>
</file>