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<sst xmlns="http://schemas.openxmlformats.org/spreadsheetml/2006/main" count="116" uniqueCount="73">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</sst>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47121966.155000001</v>
      </c>
      <c r="F3" s="25">
        <f>RA!I7</f>
        <v>-1548222.9373000001</v>
      </c>
      <c r="G3" s="16">
        <f>E3-F3</f>
        <v>48670189.092299998</v>
      </c>
      <c r="H3" s="27">
        <f>RA!J7</f>
        <v>-3.2855652334356602</v>
      </c>
      <c r="I3" s="20">
        <f>SUM(I4:I40)</f>
        <v>47121974.894130386</v>
      </c>
      <c r="J3" s="21">
        <f>SUM(J4:J40)</f>
        <v>48670204.302310757</v>
      </c>
      <c r="K3" s="22">
        <f>E3-I3</f>
        <v>-8.7391303852200508</v>
      </c>
      <c r="L3" s="22">
        <f>G3-J3</f>
        <v>-15.210010759532452</v>
      </c>
    </row>
    <row r="4" spans="1:13" x14ac:dyDescent="0.15">
      <c r="A4" s="41">
        <f>RA!A8</f>
        <v>41951</v>
      </c>
      <c r="B4" s="12">
        <v>12</v>
      </c>
      <c r="C4" s="38" t="s">
        <v>6</v>
      </c>
      <c r="D4" s="38"/>
      <c r="E4" s="15">
        <f>VLOOKUP(C4,RA!B8:D39,3,0)</f>
        <v>861342.42229999998</v>
      </c>
      <c r="F4" s="25">
        <f>VLOOKUP(C4,RA!B8:I43,8,0)</f>
        <v>174188.66</v>
      </c>
      <c r="G4" s="16">
        <f t="shared" ref="G4:G40" si="0">E4-F4</f>
        <v>687153.76229999994</v>
      </c>
      <c r="H4" s="27">
        <f>RA!J8</f>
        <v>20.2229282443645</v>
      </c>
      <c r="I4" s="20">
        <f>VLOOKUP(B4,RMS!B:D,3,FALSE)</f>
        <v>861343.674636752</v>
      </c>
      <c r="J4" s="21">
        <f>VLOOKUP(B4,RMS!B:E,4,FALSE)</f>
        <v>687153.77389316203</v>
      </c>
      <c r="K4" s="22">
        <f t="shared" ref="K4:K40" si="1">E4-I4</f>
        <v>-1.2523367520188913</v>
      </c>
      <c r="L4" s="22">
        <f t="shared" ref="L4:L40" si="2">G4-J4</f>
        <v>-1.1593162082135677E-2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167538.4921</v>
      </c>
      <c r="F5" s="25">
        <f>VLOOKUP(C5,RA!B9:I44,8,0)</f>
        <v>36375.71</v>
      </c>
      <c r="G5" s="16">
        <f t="shared" si="0"/>
        <v>131162.78210000001</v>
      </c>
      <c r="H5" s="27">
        <f>RA!J9</f>
        <v>21.711852329605598</v>
      </c>
      <c r="I5" s="20">
        <f>VLOOKUP(B5,RMS!B:D,3,FALSE)</f>
        <v>167538.55703070099</v>
      </c>
      <c r="J5" s="21">
        <f>VLOOKUP(B5,RMS!B:E,4,FALSE)</f>
        <v>131162.791941011</v>
      </c>
      <c r="K5" s="22">
        <f t="shared" si="1"/>
        <v>-6.49307009880431E-2</v>
      </c>
      <c r="L5" s="22">
        <f t="shared" si="2"/>
        <v>-9.8410109931137413E-3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232676.16269999999</v>
      </c>
      <c r="F6" s="25">
        <f>VLOOKUP(C6,RA!B10:I45,8,0)</f>
        <v>32258.865099999999</v>
      </c>
      <c r="G6" s="16">
        <f t="shared" si="0"/>
        <v>200417.29759999999</v>
      </c>
      <c r="H6" s="27">
        <f>RA!J10</f>
        <v>13.8642758783988</v>
      </c>
      <c r="I6" s="20">
        <f>VLOOKUP(B6,RMS!B:D,3,FALSE)</f>
        <v>232679.163165812</v>
      </c>
      <c r="J6" s="21">
        <f>VLOOKUP(B6,RMS!B:E,4,FALSE)</f>
        <v>200417.29808119699</v>
      </c>
      <c r="K6" s="22">
        <f t="shared" si="1"/>
        <v>-3.0004658120160457</v>
      </c>
      <c r="L6" s="22">
        <f t="shared" si="2"/>
        <v>-4.8119699931703508E-4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83240.638200000001</v>
      </c>
      <c r="F7" s="25">
        <f>VLOOKUP(C7,RA!B11:I46,8,0)</f>
        <v>20319.315999999999</v>
      </c>
      <c r="G7" s="16">
        <f t="shared" si="0"/>
        <v>62921.322200000002</v>
      </c>
      <c r="H7" s="27">
        <f>RA!J11</f>
        <v>24.410331827561599</v>
      </c>
      <c r="I7" s="20">
        <f>VLOOKUP(B7,RMS!B:D,3,FALSE)</f>
        <v>83240.709005128199</v>
      </c>
      <c r="J7" s="21">
        <f>VLOOKUP(B7,RMS!B:E,4,FALSE)</f>
        <v>62921.322242734997</v>
      </c>
      <c r="K7" s="22">
        <f t="shared" si="1"/>
        <v>-7.0805128198117018E-2</v>
      </c>
      <c r="L7" s="22">
        <f t="shared" si="2"/>
        <v>-4.2734995076898485E-5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743381.93350000004</v>
      </c>
      <c r="F8" s="25">
        <f>VLOOKUP(C8,RA!B12:I47,8,0)</f>
        <v>68254.141699999993</v>
      </c>
      <c r="G8" s="16">
        <f t="shared" si="0"/>
        <v>675127.79180000001</v>
      </c>
      <c r="H8" s="27">
        <f>RA!J12</f>
        <v>9.1815712252576596</v>
      </c>
      <c r="I8" s="20">
        <f>VLOOKUP(B8,RMS!B:D,3,FALSE)</f>
        <v>743382.05753418803</v>
      </c>
      <c r="J8" s="21">
        <f>VLOOKUP(B8,RMS!B:E,4,FALSE)</f>
        <v>675127.79117264994</v>
      </c>
      <c r="K8" s="22">
        <f t="shared" si="1"/>
        <v>-0.12403418798930943</v>
      </c>
      <c r="L8" s="22">
        <f t="shared" si="2"/>
        <v>6.2735006213188171E-4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2032983.6137999999</v>
      </c>
      <c r="F9" s="25">
        <f>VLOOKUP(C9,RA!B13:I48,8,0)</f>
        <v>-104481.33379999999</v>
      </c>
      <c r="G9" s="16">
        <f t="shared" si="0"/>
        <v>2137464.9476000001</v>
      </c>
      <c r="H9" s="27">
        <f>RA!J13</f>
        <v>-5.1393101789298798</v>
      </c>
      <c r="I9" s="20">
        <f>VLOOKUP(B9,RMS!B:D,3,FALSE)</f>
        <v>2032983.7774213699</v>
      </c>
      <c r="J9" s="21">
        <f>VLOOKUP(B9,RMS!B:E,4,FALSE)</f>
        <v>2137464.9451512801</v>
      </c>
      <c r="K9" s="22">
        <f t="shared" si="1"/>
        <v>-0.16362136998213828</v>
      </c>
      <c r="L9" s="22">
        <f t="shared" si="2"/>
        <v>2.4487199261784554E-3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367234.46260000003</v>
      </c>
      <c r="F10" s="25">
        <f>VLOOKUP(C10,RA!B14:I49,8,0)</f>
        <v>58926.5141</v>
      </c>
      <c r="G10" s="16">
        <f t="shared" si="0"/>
        <v>308307.94850000006</v>
      </c>
      <c r="H10" s="27">
        <f>RA!J14</f>
        <v>16.0460196689612</v>
      </c>
      <c r="I10" s="20">
        <f>VLOOKUP(B10,RMS!B:D,3,FALSE)</f>
        <v>367234.45791282097</v>
      </c>
      <c r="J10" s="21">
        <f>VLOOKUP(B10,RMS!B:E,4,FALSE)</f>
        <v>308307.94720427401</v>
      </c>
      <c r="K10" s="22">
        <f t="shared" si="1"/>
        <v>4.6871790545992553E-3</v>
      </c>
      <c r="L10" s="22">
        <f t="shared" si="2"/>
        <v>1.2957260478287935E-3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308664.46889999998</v>
      </c>
      <c r="F11" s="25">
        <f>VLOOKUP(C11,RA!B15:I50,8,0)</f>
        <v>50942.473700000002</v>
      </c>
      <c r="G11" s="16">
        <f t="shared" si="0"/>
        <v>257721.99519999998</v>
      </c>
      <c r="H11" s="27">
        <f>RA!J15</f>
        <v>16.504158668325399</v>
      </c>
      <c r="I11" s="20">
        <f>VLOOKUP(B11,RMS!B:D,3,FALSE)</f>
        <v>308664.90760854702</v>
      </c>
      <c r="J11" s="21">
        <f>VLOOKUP(B11,RMS!B:E,4,FALSE)</f>
        <v>257722.000244444</v>
      </c>
      <c r="K11" s="22">
        <f t="shared" si="1"/>
        <v>-0.43870854703709483</v>
      </c>
      <c r="L11" s="22">
        <f t="shared" si="2"/>
        <v>-5.0444440275896341E-3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3999554.5849000001</v>
      </c>
      <c r="F12" s="25">
        <f>VLOOKUP(C12,RA!B16:I51,8,0)</f>
        <v>-476482.18099999998</v>
      </c>
      <c r="G12" s="16">
        <f t="shared" si="0"/>
        <v>4476036.7659</v>
      </c>
      <c r="H12" s="27">
        <f>RA!J16</f>
        <v>-11.913381124961299</v>
      </c>
      <c r="I12" s="20">
        <f>VLOOKUP(B12,RMS!B:D,3,FALSE)</f>
        <v>3999554.5584051302</v>
      </c>
      <c r="J12" s="21">
        <f>VLOOKUP(B12,RMS!B:E,4,FALSE)</f>
        <v>4476036.7666179501</v>
      </c>
      <c r="K12" s="22">
        <f t="shared" si="1"/>
        <v>2.6494869962334633E-2</v>
      </c>
      <c r="L12" s="22">
        <f t="shared" si="2"/>
        <v>-7.1795005351305008E-4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628323.60279999999</v>
      </c>
      <c r="F13" s="25">
        <f>VLOOKUP(C13,RA!B17:I52,8,0)</f>
        <v>24826.234499999999</v>
      </c>
      <c r="G13" s="16">
        <f t="shared" si="0"/>
        <v>603497.36829999997</v>
      </c>
      <c r="H13" s="27">
        <f>RA!J17</f>
        <v>3.9511860432055701</v>
      </c>
      <c r="I13" s="20">
        <f>VLOOKUP(B13,RMS!B:D,3,FALSE)</f>
        <v>628323.86909743596</v>
      </c>
      <c r="J13" s="21">
        <f>VLOOKUP(B13,RMS!B:E,4,FALSE)</f>
        <v>603497.36842991505</v>
      </c>
      <c r="K13" s="22">
        <f t="shared" si="1"/>
        <v>-0.26629743597004563</v>
      </c>
      <c r="L13" s="22">
        <f t="shared" si="2"/>
        <v>-1.2991507537662983E-4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4527385.9666999998</v>
      </c>
      <c r="F14" s="25">
        <f>VLOOKUP(C14,RA!B18:I53,8,0)</f>
        <v>-607774.25910000002</v>
      </c>
      <c r="G14" s="16">
        <f t="shared" si="0"/>
        <v>5135160.2258000001</v>
      </c>
      <c r="H14" s="27">
        <f>RA!J18</f>
        <v>-13.4243968499775</v>
      </c>
      <c r="I14" s="20">
        <f>VLOOKUP(B14,RMS!B:D,3,FALSE)</f>
        <v>4527386.7913401704</v>
      </c>
      <c r="J14" s="21">
        <f>VLOOKUP(B14,RMS!B:E,4,FALSE)</f>
        <v>5135160.2177401697</v>
      </c>
      <c r="K14" s="22">
        <f t="shared" si="1"/>
        <v>-0.82464017067104578</v>
      </c>
      <c r="L14" s="22">
        <f t="shared" si="2"/>
        <v>8.059830404818058E-3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1112606.7614</v>
      </c>
      <c r="F15" s="25">
        <f>VLOOKUP(C15,RA!B19:I54,8,0)</f>
        <v>-15689.8462</v>
      </c>
      <c r="G15" s="16">
        <f t="shared" si="0"/>
        <v>1128296.6076</v>
      </c>
      <c r="H15" s="27">
        <f>RA!J19</f>
        <v>-1.41018792482057</v>
      </c>
      <c r="I15" s="20">
        <f>VLOOKUP(B15,RMS!B:D,3,FALSE)</f>
        <v>1112607.2483461499</v>
      </c>
      <c r="J15" s="21">
        <f>VLOOKUP(B15,RMS!B:E,4,FALSE)</f>
        <v>1128296.6077487201</v>
      </c>
      <c r="K15" s="22">
        <f t="shared" si="1"/>
        <v>-0.4869461499620229</v>
      </c>
      <c r="L15" s="22">
        <f t="shared" si="2"/>
        <v>-1.4872010797262192E-4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5782097.4857999999</v>
      </c>
      <c r="F16" s="25">
        <f>VLOOKUP(C16,RA!B20:I55,8,0)</f>
        <v>-483467.7083</v>
      </c>
      <c r="G16" s="16">
        <f t="shared" si="0"/>
        <v>6265565.1941</v>
      </c>
      <c r="H16" s="27">
        <f>RA!J20</f>
        <v>-8.3614589599592009</v>
      </c>
      <c r="I16" s="20">
        <f>VLOOKUP(B16,RMS!B:D,3,FALSE)</f>
        <v>5782098.1255000001</v>
      </c>
      <c r="J16" s="21">
        <f>VLOOKUP(B16,RMS!B:E,4,FALSE)</f>
        <v>6265565.1941</v>
      </c>
      <c r="K16" s="22">
        <f t="shared" si="1"/>
        <v>-0.63970000017434359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1012951.9624</v>
      </c>
      <c r="F17" s="25">
        <f>VLOOKUP(C17,RA!B21:I56,8,0)</f>
        <v>-52362.86</v>
      </c>
      <c r="G17" s="16">
        <f t="shared" si="0"/>
        <v>1065314.8223999999</v>
      </c>
      <c r="H17" s="27">
        <f>RA!J21</f>
        <v>-5.1693329934359404</v>
      </c>
      <c r="I17" s="20">
        <f>VLOOKUP(B17,RMS!B:D,3,FALSE)</f>
        <v>1012952.07401713</v>
      </c>
      <c r="J17" s="21">
        <f>VLOOKUP(B17,RMS!B:E,4,FALSE)</f>
        <v>1065314.82233785</v>
      </c>
      <c r="K17" s="22">
        <f t="shared" si="1"/>
        <v>-0.11161712999455631</v>
      </c>
      <c r="L17" s="22">
        <f t="shared" si="2"/>
        <v>6.2149949371814728E-5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1803767.2627999999</v>
      </c>
      <c r="F18" s="25">
        <f>VLOOKUP(C18,RA!B22:I57,8,0)</f>
        <v>29910.818800000001</v>
      </c>
      <c r="G18" s="16">
        <f t="shared" si="0"/>
        <v>1773856.4439999999</v>
      </c>
      <c r="H18" s="27">
        <f>RA!J22</f>
        <v>1.6582415823186201</v>
      </c>
      <c r="I18" s="20">
        <f>VLOOKUP(B18,RMS!B:D,3,FALSE)</f>
        <v>1803769.2043999999</v>
      </c>
      <c r="J18" s="21">
        <f>VLOOKUP(B18,RMS!B:E,4,FALSE)</f>
        <v>1773856.4391999999</v>
      </c>
      <c r="K18" s="22">
        <f t="shared" si="1"/>
        <v>-1.9416000000201166</v>
      </c>
      <c r="L18" s="22">
        <f t="shared" si="2"/>
        <v>4.7999999951571226E-3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8348664.1716</v>
      </c>
      <c r="F19" s="25">
        <f>VLOOKUP(C19,RA!B23:I58,8,0)</f>
        <v>-219830.26389999999</v>
      </c>
      <c r="G19" s="16">
        <f t="shared" si="0"/>
        <v>8568494.4354999997</v>
      </c>
      <c r="H19" s="27">
        <f>RA!J23</f>
        <v>-2.6331190161871101</v>
      </c>
      <c r="I19" s="20">
        <f>VLOOKUP(B19,RMS!B:D,3,FALSE)</f>
        <v>8348665.1124247899</v>
      </c>
      <c r="J19" s="21">
        <f>VLOOKUP(B19,RMS!B:E,4,FALSE)</f>
        <v>8568494.4660581201</v>
      </c>
      <c r="K19" s="22">
        <f t="shared" si="1"/>
        <v>-0.94082478992640972</v>
      </c>
      <c r="L19" s="22">
        <f t="shared" si="2"/>
        <v>-3.0558120459318161E-2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475504.66800000001</v>
      </c>
      <c r="F20" s="25">
        <f>VLOOKUP(C20,RA!B24:I59,8,0)</f>
        <v>40677.286999999997</v>
      </c>
      <c r="G20" s="16">
        <f t="shared" si="0"/>
        <v>434827.38099999999</v>
      </c>
      <c r="H20" s="27">
        <f>RA!J24</f>
        <v>8.5545505096913192</v>
      </c>
      <c r="I20" s="20">
        <f>VLOOKUP(B20,RMS!B:D,3,FALSE)</f>
        <v>475504.93985141098</v>
      </c>
      <c r="J20" s="21">
        <f>VLOOKUP(B20,RMS!B:E,4,FALSE)</f>
        <v>434827.395927643</v>
      </c>
      <c r="K20" s="22">
        <f t="shared" si="1"/>
        <v>-0.27185141097288579</v>
      </c>
      <c r="L20" s="22">
        <f t="shared" si="2"/>
        <v>-1.4927643002010882E-2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634109.59970000002</v>
      </c>
      <c r="F21" s="25">
        <f>VLOOKUP(C21,RA!B25:I60,8,0)</f>
        <v>10200.632600000001</v>
      </c>
      <c r="G21" s="16">
        <f t="shared" si="0"/>
        <v>623908.96710000001</v>
      </c>
      <c r="H21" s="27">
        <f>RA!J25</f>
        <v>1.6086544983431801</v>
      </c>
      <c r="I21" s="20">
        <f>VLOOKUP(B21,RMS!B:D,3,FALSE)</f>
        <v>634109.59896280896</v>
      </c>
      <c r="J21" s="21">
        <f>VLOOKUP(B21,RMS!B:E,4,FALSE)</f>
        <v>623908.97613459802</v>
      </c>
      <c r="K21" s="22">
        <f t="shared" si="1"/>
        <v>7.3719106148928404E-4</v>
      </c>
      <c r="L21" s="22">
        <f t="shared" si="2"/>
        <v>-9.0345980133861303E-3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878540.97739999997</v>
      </c>
      <c r="F22" s="25">
        <f>VLOOKUP(C22,RA!B26:I61,8,0)</f>
        <v>159404.6679</v>
      </c>
      <c r="G22" s="16">
        <f t="shared" si="0"/>
        <v>719136.30949999997</v>
      </c>
      <c r="H22" s="27">
        <f>RA!J26</f>
        <v>18.144249613916799</v>
      </c>
      <c r="I22" s="20">
        <f>VLOOKUP(B22,RMS!B:D,3,FALSE)</f>
        <v>878540.953609213</v>
      </c>
      <c r="J22" s="21">
        <f>VLOOKUP(B22,RMS!B:E,4,FALSE)</f>
        <v>719136.30324678298</v>
      </c>
      <c r="K22" s="22">
        <f t="shared" si="1"/>
        <v>2.3790786974132061E-2</v>
      </c>
      <c r="L22" s="22">
        <f t="shared" si="2"/>
        <v>6.2532169977203012E-3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454395.59529999999</v>
      </c>
      <c r="F23" s="25">
        <f>VLOOKUP(C23,RA!B27:I62,8,0)</f>
        <v>76731.032900000006</v>
      </c>
      <c r="G23" s="16">
        <f t="shared" si="0"/>
        <v>377664.5624</v>
      </c>
      <c r="H23" s="27">
        <f>RA!J27</f>
        <v>16.8863945191504</v>
      </c>
      <c r="I23" s="20">
        <f>VLOOKUP(B23,RMS!B:D,3,FALSE)</f>
        <v>454395.43435033702</v>
      </c>
      <c r="J23" s="21">
        <f>VLOOKUP(B23,RMS!B:E,4,FALSE)</f>
        <v>377664.57745800703</v>
      </c>
      <c r="K23" s="22">
        <f t="shared" si="1"/>
        <v>0.16094966296805069</v>
      </c>
      <c r="L23" s="22">
        <f t="shared" si="2"/>
        <v>-1.5058007033076137E-2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2883132.0194999999</v>
      </c>
      <c r="F24" s="25">
        <f>VLOOKUP(C24,RA!B28:I63,8,0)</f>
        <v>-69809.858300000007</v>
      </c>
      <c r="G24" s="16">
        <f t="shared" si="0"/>
        <v>2952941.8777999999</v>
      </c>
      <c r="H24" s="27">
        <f>RA!J28</f>
        <v>-2.4213202110705501</v>
      </c>
      <c r="I24" s="20">
        <f>VLOOKUP(B24,RMS!B:D,3,FALSE)</f>
        <v>2883132.0141451298</v>
      </c>
      <c r="J24" s="21">
        <f>VLOOKUP(B24,RMS!B:E,4,FALSE)</f>
        <v>2952941.8724300899</v>
      </c>
      <c r="K24" s="22">
        <f t="shared" si="1"/>
        <v>5.3548701107501984E-3</v>
      </c>
      <c r="L24" s="22">
        <f t="shared" si="2"/>
        <v>5.3699100390076637E-3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954548.25970000005</v>
      </c>
      <c r="F25" s="25">
        <f>VLOOKUP(C25,RA!B29:I64,8,0)</f>
        <v>107231.0727</v>
      </c>
      <c r="G25" s="16">
        <f t="shared" si="0"/>
        <v>847317.18700000003</v>
      </c>
      <c r="H25" s="27">
        <f>RA!J29</f>
        <v>11.2336984128703</v>
      </c>
      <c r="I25" s="20">
        <f>VLOOKUP(B25,RMS!B:D,3,FALSE)</f>
        <v>954548.26066371705</v>
      </c>
      <c r="J25" s="21">
        <f>VLOOKUP(B25,RMS!B:E,4,FALSE)</f>
        <v>847317.21886838099</v>
      </c>
      <c r="K25" s="22">
        <f t="shared" si="1"/>
        <v>-9.6371700055897236E-4</v>
      </c>
      <c r="L25" s="22">
        <f t="shared" si="2"/>
        <v>-3.1868380960077047E-2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1517975.0795</v>
      </c>
      <c r="F26" s="25">
        <f>VLOOKUP(C26,RA!B30:I65,8,0)</f>
        <v>123939.3594</v>
      </c>
      <c r="G26" s="16">
        <f t="shared" si="0"/>
        <v>1394035.7201</v>
      </c>
      <c r="H26" s="27">
        <f>RA!J30</f>
        <v>8.1647822203263001</v>
      </c>
      <c r="I26" s="20">
        <f>VLOOKUP(B26,RMS!B:D,3,FALSE)</f>
        <v>1517975.05311062</v>
      </c>
      <c r="J26" s="21">
        <f>VLOOKUP(B26,RMS!B:E,4,FALSE)</f>
        <v>1394035.7375363901</v>
      </c>
      <c r="K26" s="22">
        <f t="shared" si="1"/>
        <v>2.6389379985630512E-2</v>
      </c>
      <c r="L26" s="22">
        <f t="shared" si="2"/>
        <v>-1.7436390044167638E-2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5630162.8400999997</v>
      </c>
      <c r="F27" s="25">
        <f>VLOOKUP(C27,RA!B31:I66,8,0)</f>
        <v>-637580.59019999998</v>
      </c>
      <c r="G27" s="16">
        <f t="shared" si="0"/>
        <v>6267743.4302999992</v>
      </c>
      <c r="H27" s="27">
        <f>RA!J31</f>
        <v>-11.3243721062369</v>
      </c>
      <c r="I27" s="20">
        <f>VLOOKUP(B27,RMS!B:D,3,FALSE)</f>
        <v>5630161.4620477902</v>
      </c>
      <c r="J27" s="21">
        <f>VLOOKUP(B27,RMS!B:E,4,FALSE)</f>
        <v>6267758.54060796</v>
      </c>
      <c r="K27" s="22">
        <f t="shared" si="1"/>
        <v>1.3780522095039487</v>
      </c>
      <c r="L27" s="22">
        <f t="shared" si="2"/>
        <v>-15.110307960771024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169414.90770000001</v>
      </c>
      <c r="F28" s="25">
        <f>VLOOKUP(C28,RA!B32:I67,8,0)</f>
        <v>41730.055699999997</v>
      </c>
      <c r="G28" s="16">
        <f t="shared" si="0"/>
        <v>127684.85200000001</v>
      </c>
      <c r="H28" s="27">
        <f>RA!J32</f>
        <v>24.6318675649817</v>
      </c>
      <c r="I28" s="20">
        <f>VLOOKUP(B28,RMS!B:D,3,FALSE)</f>
        <v>169414.684936684</v>
      </c>
      <c r="J28" s="21">
        <f>VLOOKUP(B28,RMS!B:E,4,FALSE)</f>
        <v>127684.848910032</v>
      </c>
      <c r="K28" s="22">
        <f t="shared" si="1"/>
        <v>0.22276331600733101</v>
      </c>
      <c r="L28" s="22">
        <f t="shared" si="2"/>
        <v>3.0899680132279173E-3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516986.03210000001</v>
      </c>
      <c r="F31" s="25">
        <f>VLOOKUP(C31,RA!B35:I70,8,0)</f>
        <v>-8259.7196000000004</v>
      </c>
      <c r="G31" s="16">
        <f t="shared" si="0"/>
        <v>525245.75170000002</v>
      </c>
      <c r="H31" s="27">
        <f>RA!J35</f>
        <v>-1.5976678453862601</v>
      </c>
      <c r="I31" s="20">
        <f>VLOOKUP(B31,RMS!B:D,3,FALSE)</f>
        <v>516986.03090000001</v>
      </c>
      <c r="J31" s="21">
        <f>VLOOKUP(B31,RMS!B:E,4,FALSE)</f>
        <v>525245.74309999996</v>
      </c>
      <c r="K31" s="22">
        <f t="shared" si="1"/>
        <v>1.1999999987892807E-3</v>
      </c>
      <c r="L31" s="22">
        <f t="shared" si="2"/>
        <v>8.6000000592321157E-3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293782.05190000002</v>
      </c>
      <c r="F35" s="25">
        <f>VLOOKUP(C35,RA!B8:I74,8,0)</f>
        <v>18129.583600000002</v>
      </c>
      <c r="G35" s="16">
        <f t="shared" si="0"/>
        <v>275652.46830000001</v>
      </c>
      <c r="H35" s="27">
        <f>RA!J39</f>
        <v>6.1710997941328003</v>
      </c>
      <c r="I35" s="20">
        <f>VLOOKUP(B35,RMS!B:D,3,FALSE)</f>
        <v>293782.051297436</v>
      </c>
      <c r="J35" s="21">
        <f>VLOOKUP(B35,RMS!B:E,4,FALSE)</f>
        <v>275652.46743589698</v>
      </c>
      <c r="K35" s="22">
        <f t="shared" si="1"/>
        <v>6.0256401775404811E-4</v>
      </c>
      <c r="L35" s="22">
        <f t="shared" si="2"/>
        <v>8.6410302901640534E-4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686636.81850000005</v>
      </c>
      <c r="F36" s="25">
        <f>VLOOKUP(C36,RA!B8:I75,8,0)</f>
        <v>51811.721100000002</v>
      </c>
      <c r="G36" s="16">
        <f t="shared" si="0"/>
        <v>634825.09740000009</v>
      </c>
      <c r="H36" s="27">
        <f>RA!J40</f>
        <v>7.5457242757802998</v>
      </c>
      <c r="I36" s="20">
        <f>VLOOKUP(B36,RMS!B:D,3,FALSE)</f>
        <v>686636.80896666704</v>
      </c>
      <c r="J36" s="21">
        <f>VLOOKUP(B36,RMS!B:E,4,FALSE)</f>
        <v>634825.09317948704</v>
      </c>
      <c r="K36" s="22">
        <f t="shared" si="1"/>
        <v>9.5333330100402236E-3</v>
      </c>
      <c r="L36" s="22">
        <f t="shared" si="2"/>
        <v>4.2205130448564887E-3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598.29060000000004</v>
      </c>
      <c r="F39" s="25">
        <f>VLOOKUP(C39,RA!B11:I78,8,0)</f>
        <v>598.29039999999998</v>
      </c>
      <c r="G39" s="16">
        <f t="shared" si="0"/>
        <v>2.0000000006348273E-4</v>
      </c>
      <c r="H39" s="27">
        <f>RA!J43</f>
        <v>99.9999665714287</v>
      </c>
      <c r="I39" s="20">
        <f>VLOOKUP(B39,RMS!B:D,3,FALSE)</f>
        <v>598.29060000000004</v>
      </c>
      <c r="J39" s="21">
        <v>0</v>
      </c>
      <c r="K39" s="22">
        <f t="shared" si="1"/>
        <v>0</v>
      </c>
      <c r="L39" s="22">
        <f t="shared" si="2"/>
        <v>2.0000000006348273E-4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13765.022499999999</v>
      </c>
      <c r="F40" s="25">
        <f>VLOOKUP(C40,RA!B8:I78,8,0)</f>
        <v>1059.2458999999999</v>
      </c>
      <c r="G40" s="16">
        <f t="shared" si="0"/>
        <v>12705.776599999999</v>
      </c>
      <c r="H40" s="27">
        <f>RA!J43</f>
        <v>99.9999665714287</v>
      </c>
      <c r="I40" s="20">
        <f>VLOOKUP(B40,RMS!B:D,3,FALSE)</f>
        <v>13765.022842447601</v>
      </c>
      <c r="J40" s="21">
        <f>VLOOKUP(B40,RMS!B:E,4,FALSE)</f>
        <v>12705.7753120036</v>
      </c>
      <c r="K40" s="22">
        <f t="shared" si="1"/>
        <v>-3.4244760172441602E-4</v>
      </c>
      <c r="L40" s="22">
        <f t="shared" si="2"/>
        <v>1.2879963996965671E-3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47121966.155000001</v>
      </c>
      <c r="E7" s="65">
        <v>23690191.416099999</v>
      </c>
      <c r="F7" s="66">
        <v>198.909182823131</v>
      </c>
      <c r="G7" s="65">
        <v>15065079.5591</v>
      </c>
      <c r="H7" s="66">
        <v>212.78936145104001</v>
      </c>
      <c r="I7" s="65">
        <v>-1548222.9373000001</v>
      </c>
      <c r="J7" s="66">
        <v>-3.2855652334356602</v>
      </c>
      <c r="K7" s="65">
        <v>1401692.7058999999</v>
      </c>
      <c r="L7" s="66">
        <v>9.3042502723015108</v>
      </c>
      <c r="M7" s="66">
        <v>-2.1045380565820402</v>
      </c>
      <c r="N7" s="65">
        <v>175728865.57550001</v>
      </c>
      <c r="O7" s="65">
        <v>6073889286.8035002</v>
      </c>
      <c r="P7" s="65">
        <v>1773979</v>
      </c>
      <c r="Q7" s="65">
        <v>958294</v>
      </c>
      <c r="R7" s="66">
        <v>85.118450078994499</v>
      </c>
      <c r="S7" s="65">
        <v>26.562865825920198</v>
      </c>
      <c r="T7" s="65">
        <v>19.805751306279699</v>
      </c>
      <c r="U7" s="67">
        <v>25.438198438087301</v>
      </c>
      <c r="V7" s="55"/>
      <c r="W7" s="55"/>
    </row>
    <row r="8" spans="1:23" ht="14.25" thickBot="1" x14ac:dyDescent="0.2">
      <c r="A8" s="50">
        <v>41951</v>
      </c>
      <c r="B8" s="53" t="s">
        <v>6</v>
      </c>
      <c r="C8" s="54"/>
      <c r="D8" s="68">
        <v>861342.42229999998</v>
      </c>
      <c r="E8" s="68">
        <v>848027.93030000001</v>
      </c>
      <c r="F8" s="69">
        <v>101.570053476339</v>
      </c>
      <c r="G8" s="68">
        <v>491902.78659999999</v>
      </c>
      <c r="H8" s="69">
        <v>75.104196553457797</v>
      </c>
      <c r="I8" s="68">
        <v>174188.66</v>
      </c>
      <c r="J8" s="69">
        <v>20.2229282443645</v>
      </c>
      <c r="K8" s="68">
        <v>65807.827799999999</v>
      </c>
      <c r="L8" s="69">
        <v>13.378218134290201</v>
      </c>
      <c r="M8" s="69">
        <v>1.64692918491985</v>
      </c>
      <c r="N8" s="68">
        <v>4945989.1843999997</v>
      </c>
      <c r="O8" s="68">
        <v>229362389.49200001</v>
      </c>
      <c r="P8" s="68">
        <v>38461</v>
      </c>
      <c r="Q8" s="68">
        <v>17922</v>
      </c>
      <c r="R8" s="69">
        <v>114.60216493694899</v>
      </c>
      <c r="S8" s="68">
        <v>22.395216512831201</v>
      </c>
      <c r="T8" s="68">
        <v>23.696669556969098</v>
      </c>
      <c r="U8" s="70">
        <v>-5.8112992271909896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167538.4921</v>
      </c>
      <c r="E9" s="68">
        <v>145653.25520000001</v>
      </c>
      <c r="F9" s="69">
        <v>115.025573489552</v>
      </c>
      <c r="G9" s="68">
        <v>79137.140199999994</v>
      </c>
      <c r="H9" s="69">
        <v>111.706528283164</v>
      </c>
      <c r="I9" s="68">
        <v>36375.71</v>
      </c>
      <c r="J9" s="69">
        <v>21.711852329605598</v>
      </c>
      <c r="K9" s="68">
        <v>17099.4509</v>
      </c>
      <c r="L9" s="69">
        <v>21.6073652102986</v>
      </c>
      <c r="M9" s="69">
        <v>1.1273028129809699</v>
      </c>
      <c r="N9" s="68">
        <v>786794.7709</v>
      </c>
      <c r="O9" s="68">
        <v>39798072.537699997</v>
      </c>
      <c r="P9" s="68">
        <v>9817</v>
      </c>
      <c r="Q9" s="68">
        <v>3422</v>
      </c>
      <c r="R9" s="69">
        <v>186.87901811806</v>
      </c>
      <c r="S9" s="68">
        <v>17.066159936844301</v>
      </c>
      <c r="T9" s="68">
        <v>17.271191525423699</v>
      </c>
      <c r="U9" s="70">
        <v>-1.2013926351225399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232676.16269999999</v>
      </c>
      <c r="E10" s="68">
        <v>177537.08749999999</v>
      </c>
      <c r="F10" s="69">
        <v>131.05777839236001</v>
      </c>
      <c r="G10" s="68">
        <v>117022.50109999999</v>
      </c>
      <c r="H10" s="69">
        <v>98.8302766671939</v>
      </c>
      <c r="I10" s="68">
        <v>32258.865099999999</v>
      </c>
      <c r="J10" s="69">
        <v>13.8642758783988</v>
      </c>
      <c r="K10" s="68">
        <v>29945.441699999999</v>
      </c>
      <c r="L10" s="69">
        <v>25.5894733222379</v>
      </c>
      <c r="M10" s="69">
        <v>7.7254609338422001E-2</v>
      </c>
      <c r="N10" s="68">
        <v>1005014.1158</v>
      </c>
      <c r="O10" s="68">
        <v>56048152.3024</v>
      </c>
      <c r="P10" s="68">
        <v>147232</v>
      </c>
      <c r="Q10" s="68">
        <v>81549</v>
      </c>
      <c r="R10" s="69">
        <v>80.544212681945794</v>
      </c>
      <c r="S10" s="68">
        <v>1.58033690162465</v>
      </c>
      <c r="T10" s="68">
        <v>1.01069857754234</v>
      </c>
      <c r="U10" s="70">
        <v>36.045372571930699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83240.638200000001</v>
      </c>
      <c r="E11" s="68">
        <v>83313.660399999993</v>
      </c>
      <c r="F11" s="69">
        <v>99.912352668638704</v>
      </c>
      <c r="G11" s="68">
        <v>34699.031900000002</v>
      </c>
      <c r="H11" s="69">
        <v>139.89325823237201</v>
      </c>
      <c r="I11" s="68">
        <v>20319.315999999999</v>
      </c>
      <c r="J11" s="69">
        <v>24.410331827561599</v>
      </c>
      <c r="K11" s="68">
        <v>8220.7394000000004</v>
      </c>
      <c r="L11" s="69">
        <v>23.6915526164867</v>
      </c>
      <c r="M11" s="69">
        <v>1.4717139190666999</v>
      </c>
      <c r="N11" s="68">
        <v>469493.01750000002</v>
      </c>
      <c r="O11" s="68">
        <v>22580432.7634</v>
      </c>
      <c r="P11" s="68">
        <v>4166</v>
      </c>
      <c r="Q11" s="68">
        <v>2101</v>
      </c>
      <c r="R11" s="69">
        <v>98.286530223702997</v>
      </c>
      <c r="S11" s="68">
        <v>19.980950120019202</v>
      </c>
      <c r="T11" s="68">
        <v>21.828371394573999</v>
      </c>
      <c r="U11" s="70">
        <v>-9.2459130494693191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743381.93350000004</v>
      </c>
      <c r="E12" s="68">
        <v>378509.59370000003</v>
      </c>
      <c r="F12" s="69">
        <v>196.397118031622</v>
      </c>
      <c r="G12" s="68">
        <v>201525.9204</v>
      </c>
      <c r="H12" s="69">
        <v>268.87658521767003</v>
      </c>
      <c r="I12" s="68">
        <v>68254.141699999993</v>
      </c>
      <c r="J12" s="69">
        <v>9.1815712252576596</v>
      </c>
      <c r="K12" s="68">
        <v>-10822.5149</v>
      </c>
      <c r="L12" s="69">
        <v>-5.37028431802662</v>
      </c>
      <c r="M12" s="69">
        <v>-7.30668031697512</v>
      </c>
      <c r="N12" s="68">
        <v>3064353.9213999999</v>
      </c>
      <c r="O12" s="68">
        <v>76689957.335199997</v>
      </c>
      <c r="P12" s="68">
        <v>10069</v>
      </c>
      <c r="Q12" s="68">
        <v>4178</v>
      </c>
      <c r="R12" s="69">
        <v>141.00047869794199</v>
      </c>
      <c r="S12" s="68">
        <v>73.828774803853406</v>
      </c>
      <c r="T12" s="68">
        <v>85.423717616084303</v>
      </c>
      <c r="U12" s="70">
        <v>-15.705181134369401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2032983.6137999999</v>
      </c>
      <c r="E13" s="68">
        <v>536285.38959999999</v>
      </c>
      <c r="F13" s="69">
        <v>379.08614577703599</v>
      </c>
      <c r="G13" s="68">
        <v>275458.29969999997</v>
      </c>
      <c r="H13" s="69">
        <v>638.03679758936698</v>
      </c>
      <c r="I13" s="68">
        <v>-104481.33379999999</v>
      </c>
      <c r="J13" s="69">
        <v>-5.1393101789298798</v>
      </c>
      <c r="K13" s="68">
        <v>42575.567900000002</v>
      </c>
      <c r="L13" s="69">
        <v>15.456266137694501</v>
      </c>
      <c r="M13" s="69">
        <v>-3.45402090808048</v>
      </c>
      <c r="N13" s="68">
        <v>4908532.5089999996</v>
      </c>
      <c r="O13" s="68">
        <v>113585605.48630001</v>
      </c>
      <c r="P13" s="68">
        <v>33769</v>
      </c>
      <c r="Q13" s="68">
        <v>11961</v>
      </c>
      <c r="R13" s="69">
        <v>182.32589248390599</v>
      </c>
      <c r="S13" s="68">
        <v>60.202659652343897</v>
      </c>
      <c r="T13" s="68">
        <v>45.986347947496</v>
      </c>
      <c r="U13" s="70">
        <v>23.614092445323301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367234.46260000003</v>
      </c>
      <c r="E14" s="68">
        <v>208660.1686</v>
      </c>
      <c r="F14" s="69">
        <v>175.99643720406701</v>
      </c>
      <c r="G14" s="68">
        <v>132859.06200000001</v>
      </c>
      <c r="H14" s="69">
        <v>176.40904359237501</v>
      </c>
      <c r="I14" s="68">
        <v>58926.5141</v>
      </c>
      <c r="J14" s="69">
        <v>16.0460196689612</v>
      </c>
      <c r="K14" s="68">
        <v>19378.514800000001</v>
      </c>
      <c r="L14" s="69">
        <v>14.5857681879464</v>
      </c>
      <c r="M14" s="69">
        <v>2.0408168380375602</v>
      </c>
      <c r="N14" s="68">
        <v>1903688.2531000001</v>
      </c>
      <c r="O14" s="68">
        <v>54646634.050399996</v>
      </c>
      <c r="P14" s="68">
        <v>5582</v>
      </c>
      <c r="Q14" s="68">
        <v>4518</v>
      </c>
      <c r="R14" s="69">
        <v>23.550243470562201</v>
      </c>
      <c r="S14" s="68">
        <v>65.789047402364702</v>
      </c>
      <c r="T14" s="68">
        <v>54.105334130146097</v>
      </c>
      <c r="U14" s="70">
        <v>17.7593592452574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308664.46889999998</v>
      </c>
      <c r="E15" s="68">
        <v>171266.1035</v>
      </c>
      <c r="F15" s="69">
        <v>180.225078163234</v>
      </c>
      <c r="G15" s="68">
        <v>79961.137199999997</v>
      </c>
      <c r="H15" s="69">
        <v>286.01810793156199</v>
      </c>
      <c r="I15" s="68">
        <v>50942.473700000002</v>
      </c>
      <c r="J15" s="69">
        <v>16.504158668325399</v>
      </c>
      <c r="K15" s="68">
        <v>16478.100299999998</v>
      </c>
      <c r="L15" s="69">
        <v>20.607636255578399</v>
      </c>
      <c r="M15" s="69">
        <v>2.0915258902751099</v>
      </c>
      <c r="N15" s="68">
        <v>1623375.1753</v>
      </c>
      <c r="O15" s="68">
        <v>42491515.843800001</v>
      </c>
      <c r="P15" s="68">
        <v>11363</v>
      </c>
      <c r="Q15" s="68">
        <v>6524</v>
      </c>
      <c r="R15" s="69">
        <v>74.1722869405273</v>
      </c>
      <c r="S15" s="68">
        <v>27.163994446888999</v>
      </c>
      <c r="T15" s="68">
        <v>26.4744096413243</v>
      </c>
      <c r="U15" s="70">
        <v>2.5385986840519901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3999554.5849000001</v>
      </c>
      <c r="E16" s="68">
        <v>972354.14740000002</v>
      </c>
      <c r="F16" s="69">
        <v>411.32694251312699</v>
      </c>
      <c r="G16" s="68">
        <v>676549.51879999996</v>
      </c>
      <c r="H16" s="69">
        <v>491.169526215026</v>
      </c>
      <c r="I16" s="68">
        <v>-476482.18099999998</v>
      </c>
      <c r="J16" s="69">
        <v>-11.913381124961299</v>
      </c>
      <c r="K16" s="68">
        <v>47201.373200000002</v>
      </c>
      <c r="L16" s="69">
        <v>6.9767802486536903</v>
      </c>
      <c r="M16" s="69">
        <v>-11.094667775470599</v>
      </c>
      <c r="N16" s="68">
        <v>8711514.4000000004</v>
      </c>
      <c r="O16" s="68">
        <v>319410701.11690003</v>
      </c>
      <c r="P16" s="68">
        <v>86746</v>
      </c>
      <c r="Q16" s="68">
        <v>26126</v>
      </c>
      <c r="R16" s="69">
        <v>232.02939600398099</v>
      </c>
      <c r="S16" s="68">
        <v>46.106501566642798</v>
      </c>
      <c r="T16" s="68">
        <v>17.588435462757399</v>
      </c>
      <c r="U16" s="70">
        <v>61.852591575756598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628323.60279999999</v>
      </c>
      <c r="E17" s="68">
        <v>712553.89</v>
      </c>
      <c r="F17" s="69">
        <v>88.179099380118501</v>
      </c>
      <c r="G17" s="68">
        <v>427012.06030000001</v>
      </c>
      <c r="H17" s="69">
        <v>47.144228750487102</v>
      </c>
      <c r="I17" s="68">
        <v>24826.234499999999</v>
      </c>
      <c r="J17" s="69">
        <v>3.9511860432055701</v>
      </c>
      <c r="K17" s="68">
        <v>50144.355199999998</v>
      </c>
      <c r="L17" s="69">
        <v>11.7430770373958</v>
      </c>
      <c r="M17" s="69">
        <v>-0.50490470161634504</v>
      </c>
      <c r="N17" s="68">
        <v>3541870.8785999999</v>
      </c>
      <c r="O17" s="68">
        <v>302572171.0043</v>
      </c>
      <c r="P17" s="68">
        <v>14743</v>
      </c>
      <c r="Q17" s="68">
        <v>10408</v>
      </c>
      <c r="R17" s="69">
        <v>41.650653343581901</v>
      </c>
      <c r="S17" s="68">
        <v>42.618436057790198</v>
      </c>
      <c r="T17" s="68">
        <v>40.845012865103797</v>
      </c>
      <c r="U17" s="70">
        <v>4.1611644084772204</v>
      </c>
    </row>
    <row r="18" spans="1:21" ht="12" thickBot="1" x14ac:dyDescent="0.2">
      <c r="A18" s="51"/>
      <c r="B18" s="53" t="s">
        <v>16</v>
      </c>
      <c r="C18" s="54"/>
      <c r="D18" s="68">
        <v>4527385.9666999998</v>
      </c>
      <c r="E18" s="68">
        <v>2421658.6693000002</v>
      </c>
      <c r="F18" s="69">
        <v>186.953926418073</v>
      </c>
      <c r="G18" s="68">
        <v>1483426.8524</v>
      </c>
      <c r="H18" s="69">
        <v>205.19778979160699</v>
      </c>
      <c r="I18" s="68">
        <v>-607774.25910000002</v>
      </c>
      <c r="J18" s="69">
        <v>-13.4243968499775</v>
      </c>
      <c r="K18" s="68">
        <v>221250.99340000001</v>
      </c>
      <c r="L18" s="69">
        <v>14.914856977413001</v>
      </c>
      <c r="M18" s="69">
        <v>-3.74698996718719</v>
      </c>
      <c r="N18" s="68">
        <v>16548978.172800001</v>
      </c>
      <c r="O18" s="68">
        <v>700456993.54939997</v>
      </c>
      <c r="P18" s="68">
        <v>168207</v>
      </c>
      <c r="Q18" s="68">
        <v>75386</v>
      </c>
      <c r="R18" s="69">
        <v>123.127636431168</v>
      </c>
      <c r="S18" s="68">
        <v>26.915562174582501</v>
      </c>
      <c r="T18" s="68">
        <v>24.187916463269001</v>
      </c>
      <c r="U18" s="70">
        <v>10.1340841169177</v>
      </c>
    </row>
    <row r="19" spans="1:21" ht="12" thickBot="1" x14ac:dyDescent="0.2">
      <c r="A19" s="51"/>
      <c r="B19" s="53" t="s">
        <v>17</v>
      </c>
      <c r="C19" s="54"/>
      <c r="D19" s="68">
        <v>1112606.7614</v>
      </c>
      <c r="E19" s="68">
        <v>911579.37860000005</v>
      </c>
      <c r="F19" s="69">
        <v>122.052647034286</v>
      </c>
      <c r="G19" s="68">
        <v>505370.17239999998</v>
      </c>
      <c r="H19" s="69">
        <v>120.15679241935401</v>
      </c>
      <c r="I19" s="68">
        <v>-15689.8462</v>
      </c>
      <c r="J19" s="69">
        <v>-1.41018792482057</v>
      </c>
      <c r="K19" s="68">
        <v>62020.8678</v>
      </c>
      <c r="L19" s="69">
        <v>12.2723641376505</v>
      </c>
      <c r="M19" s="69">
        <v>-1.2529768891753601</v>
      </c>
      <c r="N19" s="68">
        <v>5843697.1770000001</v>
      </c>
      <c r="O19" s="68">
        <v>228234059.48609999</v>
      </c>
      <c r="P19" s="68">
        <v>27973</v>
      </c>
      <c r="Q19" s="68">
        <v>11259</v>
      </c>
      <c r="R19" s="69">
        <v>148.45012878585999</v>
      </c>
      <c r="S19" s="68">
        <v>39.774309562792702</v>
      </c>
      <c r="T19" s="68">
        <v>46.700402122746297</v>
      </c>
      <c r="U19" s="70">
        <v>-17.413482813621599</v>
      </c>
    </row>
    <row r="20" spans="1:21" ht="12" thickBot="1" x14ac:dyDescent="0.2">
      <c r="A20" s="51"/>
      <c r="B20" s="53" t="s">
        <v>18</v>
      </c>
      <c r="C20" s="54"/>
      <c r="D20" s="68">
        <v>5782097.4857999999</v>
      </c>
      <c r="E20" s="68">
        <v>1246248.3048</v>
      </c>
      <c r="F20" s="69">
        <v>463.96030899539898</v>
      </c>
      <c r="G20" s="68">
        <v>868435.7121</v>
      </c>
      <c r="H20" s="69">
        <v>565.80604703807899</v>
      </c>
      <c r="I20" s="68">
        <v>-483467.7083</v>
      </c>
      <c r="J20" s="69">
        <v>-8.3614589599592009</v>
      </c>
      <c r="K20" s="68">
        <v>17181.688699999999</v>
      </c>
      <c r="L20" s="69">
        <v>1.9784640890057701</v>
      </c>
      <c r="M20" s="69">
        <v>-29.138544280574699</v>
      </c>
      <c r="N20" s="68">
        <v>13977584.0953</v>
      </c>
      <c r="O20" s="68">
        <v>353567500.94809997</v>
      </c>
      <c r="P20" s="68">
        <v>103581</v>
      </c>
      <c r="Q20" s="68">
        <v>38561</v>
      </c>
      <c r="R20" s="69">
        <v>168.61595912969099</v>
      </c>
      <c r="S20" s="68">
        <v>55.821989416977999</v>
      </c>
      <c r="T20" s="68">
        <v>33.843283483312199</v>
      </c>
      <c r="U20" s="70">
        <v>39.372846011434198</v>
      </c>
    </row>
    <row r="21" spans="1:21" ht="12" thickBot="1" x14ac:dyDescent="0.2">
      <c r="A21" s="51"/>
      <c r="B21" s="53" t="s">
        <v>19</v>
      </c>
      <c r="C21" s="54"/>
      <c r="D21" s="68">
        <v>1012951.9624</v>
      </c>
      <c r="E21" s="68">
        <v>400529.91480000003</v>
      </c>
      <c r="F21" s="69">
        <v>252.90294806214601</v>
      </c>
      <c r="G21" s="68">
        <v>310888.29950000002</v>
      </c>
      <c r="H21" s="69">
        <v>225.82505164366901</v>
      </c>
      <c r="I21" s="68">
        <v>-52362.86</v>
      </c>
      <c r="J21" s="69">
        <v>-5.1693329934359404</v>
      </c>
      <c r="K21" s="68">
        <v>37404.801399999997</v>
      </c>
      <c r="L21" s="69">
        <v>12.031588663889201</v>
      </c>
      <c r="M21" s="69">
        <v>-2.39989675229234</v>
      </c>
      <c r="N21" s="68">
        <v>4082540.4027</v>
      </c>
      <c r="O21" s="68">
        <v>136024649.88640001</v>
      </c>
      <c r="P21" s="68">
        <v>79244</v>
      </c>
      <c r="Q21" s="68">
        <v>43204</v>
      </c>
      <c r="R21" s="69">
        <v>83.418202018331598</v>
      </c>
      <c r="S21" s="68">
        <v>12.782696007268701</v>
      </c>
      <c r="T21" s="68">
        <v>11.245233952874701</v>
      </c>
      <c r="U21" s="70">
        <v>12.0276822160184</v>
      </c>
    </row>
    <row r="22" spans="1:21" ht="12" thickBot="1" x14ac:dyDescent="0.2">
      <c r="A22" s="51"/>
      <c r="B22" s="53" t="s">
        <v>20</v>
      </c>
      <c r="C22" s="54"/>
      <c r="D22" s="68">
        <v>1803767.2627999999</v>
      </c>
      <c r="E22" s="68">
        <v>1310051.3851000001</v>
      </c>
      <c r="F22" s="69">
        <v>137.68675666583201</v>
      </c>
      <c r="G22" s="68">
        <v>992664.99659999995</v>
      </c>
      <c r="H22" s="69">
        <v>81.709566568593203</v>
      </c>
      <c r="I22" s="68">
        <v>29910.818800000001</v>
      </c>
      <c r="J22" s="69">
        <v>1.6582415823186201</v>
      </c>
      <c r="K22" s="68">
        <v>121824.28720000001</v>
      </c>
      <c r="L22" s="69">
        <v>12.2724471616571</v>
      </c>
      <c r="M22" s="69">
        <v>-0.75447573314428595</v>
      </c>
      <c r="N22" s="68">
        <v>9277568.4562999997</v>
      </c>
      <c r="O22" s="68">
        <v>417768731.47820002</v>
      </c>
      <c r="P22" s="68">
        <v>105942</v>
      </c>
      <c r="Q22" s="68">
        <v>52269</v>
      </c>
      <c r="R22" s="69">
        <v>102.68610457441299</v>
      </c>
      <c r="S22" s="68">
        <v>17.025988397424999</v>
      </c>
      <c r="T22" s="68">
        <v>16.977915498670299</v>
      </c>
      <c r="U22" s="70">
        <v>0.282350120489541</v>
      </c>
    </row>
    <row r="23" spans="1:21" ht="12" thickBot="1" x14ac:dyDescent="0.2">
      <c r="A23" s="51"/>
      <c r="B23" s="53" t="s">
        <v>21</v>
      </c>
      <c r="C23" s="54"/>
      <c r="D23" s="68">
        <v>8348664.1716</v>
      </c>
      <c r="E23" s="68">
        <v>3370755.3571000001</v>
      </c>
      <c r="F23" s="69">
        <v>247.67932665343901</v>
      </c>
      <c r="G23" s="68">
        <v>2300435.5019</v>
      </c>
      <c r="H23" s="69">
        <v>262.91668098082198</v>
      </c>
      <c r="I23" s="68">
        <v>-219830.26389999999</v>
      </c>
      <c r="J23" s="69">
        <v>-2.6331190161871101</v>
      </c>
      <c r="K23" s="68">
        <v>125118.8121</v>
      </c>
      <c r="L23" s="69">
        <v>5.4389185002865998</v>
      </c>
      <c r="M23" s="69">
        <v>-2.7569721148271702</v>
      </c>
      <c r="N23" s="68">
        <v>28551775.0251</v>
      </c>
      <c r="O23" s="68">
        <v>907492702.52129996</v>
      </c>
      <c r="P23" s="68">
        <v>190645</v>
      </c>
      <c r="Q23" s="68">
        <v>76872</v>
      </c>
      <c r="R23" s="69">
        <v>148.00317410760701</v>
      </c>
      <c r="S23" s="68">
        <v>43.791676527577401</v>
      </c>
      <c r="T23" s="68">
        <v>27.966131156988201</v>
      </c>
      <c r="U23" s="70">
        <v>36.138249606915998</v>
      </c>
    </row>
    <row r="24" spans="1:21" ht="12" thickBot="1" x14ac:dyDescent="0.2">
      <c r="A24" s="51"/>
      <c r="B24" s="53" t="s">
        <v>22</v>
      </c>
      <c r="C24" s="54"/>
      <c r="D24" s="68">
        <v>475504.66800000001</v>
      </c>
      <c r="E24" s="68">
        <v>374796.54590000003</v>
      </c>
      <c r="F24" s="69">
        <v>126.870077433123</v>
      </c>
      <c r="G24" s="68">
        <v>269091.42930000002</v>
      </c>
      <c r="H24" s="69">
        <v>76.707474198250196</v>
      </c>
      <c r="I24" s="68">
        <v>40677.286999999997</v>
      </c>
      <c r="J24" s="69">
        <v>8.5545505096913192</v>
      </c>
      <c r="K24" s="68">
        <v>33390.004699999998</v>
      </c>
      <c r="L24" s="69">
        <v>12.4084237044855</v>
      </c>
      <c r="M24" s="69">
        <v>0.21824741761716501</v>
      </c>
      <c r="N24" s="68">
        <v>2458141.4752000002</v>
      </c>
      <c r="O24" s="68">
        <v>95488243.6919</v>
      </c>
      <c r="P24" s="68">
        <v>45172</v>
      </c>
      <c r="Q24" s="68">
        <v>31705</v>
      </c>
      <c r="R24" s="69">
        <v>42.475950165588998</v>
      </c>
      <c r="S24" s="68">
        <v>10.5265356415479</v>
      </c>
      <c r="T24" s="68">
        <v>10.24797226305</v>
      </c>
      <c r="U24" s="70">
        <v>2.6462968253143999</v>
      </c>
    </row>
    <row r="25" spans="1:21" ht="12" thickBot="1" x14ac:dyDescent="0.2">
      <c r="A25" s="51"/>
      <c r="B25" s="53" t="s">
        <v>23</v>
      </c>
      <c r="C25" s="54"/>
      <c r="D25" s="68">
        <v>634109.59970000002</v>
      </c>
      <c r="E25" s="68">
        <v>437279.31929999997</v>
      </c>
      <c r="F25" s="69">
        <v>145.012483260148</v>
      </c>
      <c r="G25" s="68">
        <v>274453.62939999998</v>
      </c>
      <c r="H25" s="69">
        <v>131.04434839731101</v>
      </c>
      <c r="I25" s="68">
        <v>10200.632600000001</v>
      </c>
      <c r="J25" s="69">
        <v>1.6086544983431801</v>
      </c>
      <c r="K25" s="68">
        <v>18340.200199999999</v>
      </c>
      <c r="L25" s="69">
        <v>6.6824403962500503</v>
      </c>
      <c r="M25" s="69">
        <v>-0.44381018261730898</v>
      </c>
      <c r="N25" s="68">
        <v>3079389.2872000001</v>
      </c>
      <c r="O25" s="68">
        <v>95055720.631799996</v>
      </c>
      <c r="P25" s="68">
        <v>40037</v>
      </c>
      <c r="Q25" s="68">
        <v>28212</v>
      </c>
      <c r="R25" s="69">
        <v>41.914788033460901</v>
      </c>
      <c r="S25" s="68">
        <v>15.838089759472499</v>
      </c>
      <c r="T25" s="68">
        <v>15.485658110024101</v>
      </c>
      <c r="U25" s="70">
        <v>2.2252156339599001</v>
      </c>
    </row>
    <row r="26" spans="1:21" ht="12" thickBot="1" x14ac:dyDescent="0.2">
      <c r="A26" s="51"/>
      <c r="B26" s="53" t="s">
        <v>24</v>
      </c>
      <c r="C26" s="54"/>
      <c r="D26" s="68">
        <v>878540.97739999997</v>
      </c>
      <c r="E26" s="68">
        <v>652503.15749999997</v>
      </c>
      <c r="F26" s="69">
        <v>134.64164384522499</v>
      </c>
      <c r="G26" s="68">
        <v>475364.6557</v>
      </c>
      <c r="H26" s="69">
        <v>84.814114147022806</v>
      </c>
      <c r="I26" s="68">
        <v>159404.6679</v>
      </c>
      <c r="J26" s="69">
        <v>18.144249613916799</v>
      </c>
      <c r="K26" s="68">
        <v>90744.605599999995</v>
      </c>
      <c r="L26" s="69">
        <v>19.089472578976999</v>
      </c>
      <c r="M26" s="69">
        <v>0.756629684442642</v>
      </c>
      <c r="N26" s="68">
        <v>4626175.8985000001</v>
      </c>
      <c r="O26" s="68">
        <v>194971082.4472</v>
      </c>
      <c r="P26" s="68">
        <v>74041</v>
      </c>
      <c r="Q26" s="68">
        <v>42987</v>
      </c>
      <c r="R26" s="69">
        <v>72.240444785632903</v>
      </c>
      <c r="S26" s="68">
        <v>11.865601185829499</v>
      </c>
      <c r="T26" s="68">
        <v>11.8310655035243</v>
      </c>
      <c r="U26" s="70">
        <v>0.29105716401792697</v>
      </c>
    </row>
    <row r="27" spans="1:21" ht="12" thickBot="1" x14ac:dyDescent="0.2">
      <c r="A27" s="51"/>
      <c r="B27" s="53" t="s">
        <v>25</v>
      </c>
      <c r="C27" s="54"/>
      <c r="D27" s="68">
        <v>454395.59529999999</v>
      </c>
      <c r="E27" s="68">
        <v>324383.86609999998</v>
      </c>
      <c r="F27" s="69">
        <v>140.07959173898001</v>
      </c>
      <c r="G27" s="68">
        <v>223382.14379999999</v>
      </c>
      <c r="H27" s="69">
        <v>103.41625681004901</v>
      </c>
      <c r="I27" s="68">
        <v>76731.032900000006</v>
      </c>
      <c r="J27" s="69">
        <v>16.8863945191504</v>
      </c>
      <c r="K27" s="68">
        <v>65156.416400000002</v>
      </c>
      <c r="L27" s="69">
        <v>29.1681399827268</v>
      </c>
      <c r="M27" s="69">
        <v>0.17764354056771001</v>
      </c>
      <c r="N27" s="68">
        <v>2428933.6151000001</v>
      </c>
      <c r="O27" s="68">
        <v>87546513.833299994</v>
      </c>
      <c r="P27" s="68">
        <v>55914</v>
      </c>
      <c r="Q27" s="68">
        <v>33994</v>
      </c>
      <c r="R27" s="69">
        <v>64.481967406012799</v>
      </c>
      <c r="S27" s="68">
        <v>8.1266873287548709</v>
      </c>
      <c r="T27" s="68">
        <v>8.3136756427604901</v>
      </c>
      <c r="U27" s="70">
        <v>-2.3009167996901998</v>
      </c>
    </row>
    <row r="28" spans="1:21" ht="12" thickBot="1" x14ac:dyDescent="0.2">
      <c r="A28" s="51"/>
      <c r="B28" s="53" t="s">
        <v>26</v>
      </c>
      <c r="C28" s="54"/>
      <c r="D28" s="68">
        <v>2883132.0194999999</v>
      </c>
      <c r="E28" s="68">
        <v>1658161.3151</v>
      </c>
      <c r="F28" s="69">
        <v>173.87524321336201</v>
      </c>
      <c r="G28" s="68">
        <v>915577.80339999998</v>
      </c>
      <c r="H28" s="69">
        <v>214.89754434778601</v>
      </c>
      <c r="I28" s="68">
        <v>-69809.858300000007</v>
      </c>
      <c r="J28" s="69">
        <v>-2.4213202110705501</v>
      </c>
      <c r="K28" s="68">
        <v>45049.625800000002</v>
      </c>
      <c r="L28" s="69">
        <v>4.92034927372727</v>
      </c>
      <c r="M28" s="69">
        <v>-2.5496212689962001</v>
      </c>
      <c r="N28" s="68">
        <v>11763583.5902</v>
      </c>
      <c r="O28" s="68">
        <v>305645466.39929998</v>
      </c>
      <c r="P28" s="68">
        <v>89083</v>
      </c>
      <c r="Q28" s="68">
        <v>70777</v>
      </c>
      <c r="R28" s="69">
        <v>25.864334458934401</v>
      </c>
      <c r="S28" s="68">
        <v>32.364559113411097</v>
      </c>
      <c r="T28" s="68">
        <v>28.006247875722298</v>
      </c>
      <c r="U28" s="70">
        <v>13.4663080761164</v>
      </c>
    </row>
    <row r="29" spans="1:21" ht="12" thickBot="1" x14ac:dyDescent="0.2">
      <c r="A29" s="51"/>
      <c r="B29" s="53" t="s">
        <v>27</v>
      </c>
      <c r="C29" s="54"/>
      <c r="D29" s="68">
        <v>954548.25970000005</v>
      </c>
      <c r="E29" s="68">
        <v>639743.40520000004</v>
      </c>
      <c r="F29" s="69">
        <v>149.20798744327601</v>
      </c>
      <c r="G29" s="68">
        <v>529944.25360000005</v>
      </c>
      <c r="H29" s="69">
        <v>80.1223908393372</v>
      </c>
      <c r="I29" s="68">
        <v>107231.0727</v>
      </c>
      <c r="J29" s="69">
        <v>11.2336984128703</v>
      </c>
      <c r="K29" s="68">
        <v>63360.337</v>
      </c>
      <c r="L29" s="69">
        <v>11.9560381246863</v>
      </c>
      <c r="M29" s="69">
        <v>0.69240060544501203</v>
      </c>
      <c r="N29" s="68">
        <v>6037248.7335999999</v>
      </c>
      <c r="O29" s="68">
        <v>211455332.62509999</v>
      </c>
      <c r="P29" s="68">
        <v>149357</v>
      </c>
      <c r="Q29" s="68">
        <v>115478</v>
      </c>
      <c r="R29" s="69">
        <v>29.3380557335596</v>
      </c>
      <c r="S29" s="68">
        <v>6.3910513715460304</v>
      </c>
      <c r="T29" s="68">
        <v>6.2651544657856899</v>
      </c>
      <c r="U29" s="70">
        <v>1.9698935032950899</v>
      </c>
    </row>
    <row r="30" spans="1:21" ht="12" thickBot="1" x14ac:dyDescent="0.2">
      <c r="A30" s="51"/>
      <c r="B30" s="53" t="s">
        <v>28</v>
      </c>
      <c r="C30" s="54"/>
      <c r="D30" s="68">
        <v>1517975.0795</v>
      </c>
      <c r="E30" s="68">
        <v>1320899.4373000001</v>
      </c>
      <c r="F30" s="69">
        <v>114.919806658623</v>
      </c>
      <c r="G30" s="68">
        <v>832459.31480000005</v>
      </c>
      <c r="H30" s="69">
        <v>82.348260450986302</v>
      </c>
      <c r="I30" s="68">
        <v>123939.3594</v>
      </c>
      <c r="J30" s="69">
        <v>8.1647822203263001</v>
      </c>
      <c r="K30" s="68">
        <v>127558.6626</v>
      </c>
      <c r="L30" s="69">
        <v>15.323110731321</v>
      </c>
      <c r="M30" s="69">
        <v>-2.8373637087662999E-2</v>
      </c>
      <c r="N30" s="68">
        <v>7928324.1290999996</v>
      </c>
      <c r="O30" s="68">
        <v>379862541.76800001</v>
      </c>
      <c r="P30" s="68">
        <v>104195</v>
      </c>
      <c r="Q30" s="68">
        <v>62515</v>
      </c>
      <c r="R30" s="69">
        <v>66.671998720307101</v>
      </c>
      <c r="S30" s="68">
        <v>14.568598104515599</v>
      </c>
      <c r="T30" s="68">
        <v>13.3597818299608</v>
      </c>
      <c r="U30" s="70">
        <v>8.2974097156272499</v>
      </c>
    </row>
    <row r="31" spans="1:21" ht="12" thickBot="1" x14ac:dyDescent="0.2">
      <c r="A31" s="51"/>
      <c r="B31" s="53" t="s">
        <v>29</v>
      </c>
      <c r="C31" s="54"/>
      <c r="D31" s="68">
        <v>5630162.8400999997</v>
      </c>
      <c r="E31" s="68">
        <v>1255563.7549999999</v>
      </c>
      <c r="F31" s="69">
        <v>448.41712080960798</v>
      </c>
      <c r="G31" s="68">
        <v>1482609.1061</v>
      </c>
      <c r="H31" s="69">
        <v>279.74694860131598</v>
      </c>
      <c r="I31" s="68">
        <v>-637580.59019999998</v>
      </c>
      <c r="J31" s="69">
        <v>-11.3243721062369</v>
      </c>
      <c r="K31" s="68">
        <v>-16438.521100000002</v>
      </c>
      <c r="L31" s="69">
        <v>-1.1087562481820601</v>
      </c>
      <c r="M31" s="69">
        <v>37.7857634103107</v>
      </c>
      <c r="N31" s="68">
        <v>19500037.977200001</v>
      </c>
      <c r="O31" s="68">
        <v>336129355.18529999</v>
      </c>
      <c r="P31" s="68">
        <v>104250</v>
      </c>
      <c r="Q31" s="68">
        <v>56387</v>
      </c>
      <c r="R31" s="69">
        <v>84.8830404171174</v>
      </c>
      <c r="S31" s="68">
        <v>54.006358178417301</v>
      </c>
      <c r="T31" s="68">
        <v>51.575948019933698</v>
      </c>
      <c r="U31" s="70">
        <v>4.5002296775027899</v>
      </c>
    </row>
    <row r="32" spans="1:21" ht="12" thickBot="1" x14ac:dyDescent="0.2">
      <c r="A32" s="51"/>
      <c r="B32" s="53" t="s">
        <v>30</v>
      </c>
      <c r="C32" s="54"/>
      <c r="D32" s="68">
        <v>169414.90770000001</v>
      </c>
      <c r="E32" s="68">
        <v>165100.31039999999</v>
      </c>
      <c r="F32" s="69">
        <v>102.613318708818</v>
      </c>
      <c r="G32" s="68">
        <v>118574.4339</v>
      </c>
      <c r="H32" s="69">
        <v>42.8764212721238</v>
      </c>
      <c r="I32" s="68">
        <v>41730.055699999997</v>
      </c>
      <c r="J32" s="69">
        <v>24.6318675649817</v>
      </c>
      <c r="K32" s="68">
        <v>30774.032899999998</v>
      </c>
      <c r="L32" s="69">
        <v>25.953345833346599</v>
      </c>
      <c r="M32" s="69">
        <v>0.35601517797818399</v>
      </c>
      <c r="N32" s="68">
        <v>1043460.1232</v>
      </c>
      <c r="O32" s="68">
        <v>46310658.381499998</v>
      </c>
      <c r="P32" s="68">
        <v>37379</v>
      </c>
      <c r="Q32" s="68">
        <v>25959</v>
      </c>
      <c r="R32" s="69">
        <v>43.992449632112198</v>
      </c>
      <c r="S32" s="68">
        <v>4.53235527167661</v>
      </c>
      <c r="T32" s="68">
        <v>4.2357792095227103</v>
      </c>
      <c r="U32" s="70">
        <v>6.5435307776345404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17.436</v>
      </c>
      <c r="H33" s="71"/>
      <c r="I33" s="71"/>
      <c r="J33" s="71"/>
      <c r="K33" s="68">
        <v>3.7178</v>
      </c>
      <c r="L33" s="69">
        <v>21.322551043817398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516986.03210000001</v>
      </c>
      <c r="E35" s="68">
        <v>188696.12340000001</v>
      </c>
      <c r="F35" s="69">
        <v>273.97808857158498</v>
      </c>
      <c r="G35" s="68">
        <v>178412.7401</v>
      </c>
      <c r="H35" s="69">
        <v>189.76968338148399</v>
      </c>
      <c r="I35" s="68">
        <v>-8259.7196000000004</v>
      </c>
      <c r="J35" s="69">
        <v>-1.5976678453862601</v>
      </c>
      <c r="K35" s="68">
        <v>23876.3462</v>
      </c>
      <c r="L35" s="69">
        <v>13.3826464335548</v>
      </c>
      <c r="M35" s="69">
        <v>-1.3459373360903899</v>
      </c>
      <c r="N35" s="68">
        <v>2215431.0558000002</v>
      </c>
      <c r="O35" s="68">
        <v>55114502.321900003</v>
      </c>
      <c r="P35" s="68">
        <v>33009</v>
      </c>
      <c r="Q35" s="68">
        <v>22047</v>
      </c>
      <c r="R35" s="69">
        <v>49.721050483058903</v>
      </c>
      <c r="S35" s="68">
        <v>15.6619719500742</v>
      </c>
      <c r="T35" s="68">
        <v>15.689040150587401</v>
      </c>
      <c r="U35" s="70">
        <v>-0.17282753793355901</v>
      </c>
    </row>
    <row r="36" spans="1:21" ht="12" thickBot="1" x14ac:dyDescent="0.2">
      <c r="A36" s="51"/>
      <c r="B36" s="53" t="s">
        <v>37</v>
      </c>
      <c r="C36" s="54"/>
      <c r="D36" s="71"/>
      <c r="E36" s="68">
        <v>860886.08129999996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158659.7046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212238.12789999999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293782.05190000002</v>
      </c>
      <c r="E39" s="68">
        <v>492748.96980000002</v>
      </c>
      <c r="F39" s="69">
        <v>59.621038278221498</v>
      </c>
      <c r="G39" s="68">
        <v>219410.291</v>
      </c>
      <c r="H39" s="69">
        <v>33.896204485686603</v>
      </c>
      <c r="I39" s="68">
        <v>18129.583600000002</v>
      </c>
      <c r="J39" s="69">
        <v>6.1710997941328003</v>
      </c>
      <c r="K39" s="68">
        <v>11540.5705</v>
      </c>
      <c r="L39" s="69">
        <v>5.2598127678523499</v>
      </c>
      <c r="M39" s="69">
        <v>0.57094344685992804</v>
      </c>
      <c r="N39" s="68">
        <v>1770859.0630000001</v>
      </c>
      <c r="O39" s="68">
        <v>88991358.823300004</v>
      </c>
      <c r="P39" s="68">
        <v>495</v>
      </c>
      <c r="Q39" s="68">
        <v>262</v>
      </c>
      <c r="R39" s="69">
        <v>88.931297709923697</v>
      </c>
      <c r="S39" s="68">
        <v>593.49909474747506</v>
      </c>
      <c r="T39" s="68">
        <v>704.811772137405</v>
      </c>
      <c r="U39" s="70">
        <v>-18.755323870761998</v>
      </c>
    </row>
    <row r="40" spans="1:21" ht="12" thickBot="1" x14ac:dyDescent="0.2">
      <c r="A40" s="51"/>
      <c r="B40" s="53" t="s">
        <v>34</v>
      </c>
      <c r="C40" s="54"/>
      <c r="D40" s="68">
        <v>686636.81850000005</v>
      </c>
      <c r="E40" s="68">
        <v>658758.86470000003</v>
      </c>
      <c r="F40" s="69">
        <v>104.23189049800401</v>
      </c>
      <c r="G40" s="68">
        <v>543870.79920000001</v>
      </c>
      <c r="H40" s="69">
        <v>26.249987958537201</v>
      </c>
      <c r="I40" s="68">
        <v>51811.721100000002</v>
      </c>
      <c r="J40" s="69">
        <v>7.5457242757802998</v>
      </c>
      <c r="K40" s="68">
        <v>35060.167099999999</v>
      </c>
      <c r="L40" s="69">
        <v>6.4464146910573801</v>
      </c>
      <c r="M40" s="69">
        <v>0.47779447120775398</v>
      </c>
      <c r="N40" s="68">
        <v>3401511.6472999998</v>
      </c>
      <c r="O40" s="68">
        <v>166078749.7437</v>
      </c>
      <c r="P40" s="68">
        <v>3431</v>
      </c>
      <c r="Q40" s="68">
        <v>1686</v>
      </c>
      <c r="R40" s="69">
        <v>103.49940688018999</v>
      </c>
      <c r="S40" s="68">
        <v>200.12731521422299</v>
      </c>
      <c r="T40" s="68">
        <v>188.144358896797</v>
      </c>
      <c r="U40" s="70">
        <v>5.9876665534632902</v>
      </c>
    </row>
    <row r="41" spans="1:21" ht="12" thickBot="1" x14ac:dyDescent="0.2">
      <c r="A41" s="51"/>
      <c r="B41" s="53" t="s">
        <v>40</v>
      </c>
      <c r="C41" s="54"/>
      <c r="D41" s="71"/>
      <c r="E41" s="68">
        <v>285056.06559999997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109732.1311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68">
        <v>598.29060000000004</v>
      </c>
      <c r="E43" s="71"/>
      <c r="F43" s="71"/>
      <c r="G43" s="71"/>
      <c r="H43" s="71"/>
      <c r="I43" s="68">
        <v>598.29039999999998</v>
      </c>
      <c r="J43" s="69">
        <v>99.9999665714287</v>
      </c>
      <c r="K43" s="71"/>
      <c r="L43" s="71"/>
      <c r="M43" s="71"/>
      <c r="N43" s="68">
        <v>598.29060000000004</v>
      </c>
      <c r="O43" s="68">
        <v>769.23080000000004</v>
      </c>
      <c r="P43" s="68">
        <v>2</v>
      </c>
      <c r="Q43" s="71"/>
      <c r="R43" s="71"/>
      <c r="S43" s="68">
        <v>299.14530000000002</v>
      </c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13765.022499999999</v>
      </c>
      <c r="E44" s="74"/>
      <c r="F44" s="74"/>
      <c r="G44" s="73">
        <v>24562.529699999999</v>
      </c>
      <c r="H44" s="75">
        <v>-43.959263690987001</v>
      </c>
      <c r="I44" s="73">
        <v>1059.2458999999999</v>
      </c>
      <c r="J44" s="75">
        <v>7.69519919055708</v>
      </c>
      <c r="K44" s="73">
        <v>2446.2332999999999</v>
      </c>
      <c r="L44" s="75">
        <v>9.9592074997063502</v>
      </c>
      <c r="M44" s="75">
        <v>-0.56698901122799705</v>
      </c>
      <c r="N44" s="73">
        <v>232401.13430000001</v>
      </c>
      <c r="O44" s="73">
        <v>10503717.4856</v>
      </c>
      <c r="P44" s="73">
        <v>74</v>
      </c>
      <c r="Q44" s="73">
        <v>25</v>
      </c>
      <c r="R44" s="75">
        <v>196</v>
      </c>
      <c r="S44" s="73">
        <v>186.013817567568</v>
      </c>
      <c r="T44" s="73">
        <v>871.35042799999997</v>
      </c>
      <c r="U44" s="76">
        <v>-368.43317308053798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C32" sqref="C32:H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83628</v>
      </c>
      <c r="D2" s="32">
        <v>861343.674636752</v>
      </c>
      <c r="E2" s="32">
        <v>687153.77389316203</v>
      </c>
      <c r="F2" s="32">
        <v>174189.90074359</v>
      </c>
      <c r="G2" s="32">
        <v>687153.77389316203</v>
      </c>
      <c r="H2" s="32">
        <v>0.20223042889012899</v>
      </c>
    </row>
    <row r="3" spans="1:8" ht="14.25" x14ac:dyDescent="0.2">
      <c r="A3" s="32">
        <v>2</v>
      </c>
      <c r="B3" s="33">
        <v>13</v>
      </c>
      <c r="C3" s="32">
        <v>18828.458999999999</v>
      </c>
      <c r="D3" s="32">
        <v>167538.55703070099</v>
      </c>
      <c r="E3" s="32">
        <v>131162.791941011</v>
      </c>
      <c r="F3" s="32">
        <v>36375.765089690598</v>
      </c>
      <c r="G3" s="32">
        <v>131162.791941011</v>
      </c>
      <c r="H3" s="32">
        <v>0.217118767968288</v>
      </c>
    </row>
    <row r="4" spans="1:8" ht="14.25" x14ac:dyDescent="0.2">
      <c r="A4" s="32">
        <v>3</v>
      </c>
      <c r="B4" s="33">
        <v>14</v>
      </c>
      <c r="C4" s="32">
        <v>185264</v>
      </c>
      <c r="D4" s="32">
        <v>232679.163165812</v>
      </c>
      <c r="E4" s="32">
        <v>200417.29808119699</v>
      </c>
      <c r="F4" s="32">
        <v>32261.865084615401</v>
      </c>
      <c r="G4" s="32">
        <v>200417.29808119699</v>
      </c>
      <c r="H4" s="32">
        <v>0.13865386416928499</v>
      </c>
    </row>
    <row r="5" spans="1:8" ht="14.25" x14ac:dyDescent="0.2">
      <c r="A5" s="32">
        <v>4</v>
      </c>
      <c r="B5" s="33">
        <v>15</v>
      </c>
      <c r="C5" s="32">
        <v>5106</v>
      </c>
      <c r="D5" s="32">
        <v>83240.709005128199</v>
      </c>
      <c r="E5" s="32">
        <v>62921.322242734997</v>
      </c>
      <c r="F5" s="32">
        <v>20319.386762393198</v>
      </c>
      <c r="G5" s="32">
        <v>62921.322242734997</v>
      </c>
      <c r="H5" s="32">
        <v>0.24410396073321899</v>
      </c>
    </row>
    <row r="6" spans="1:8" ht="14.25" x14ac:dyDescent="0.2">
      <c r="A6" s="32">
        <v>5</v>
      </c>
      <c r="B6" s="33">
        <v>16</v>
      </c>
      <c r="C6" s="32">
        <v>15624</v>
      </c>
      <c r="D6" s="32">
        <v>743382.05753418803</v>
      </c>
      <c r="E6" s="32">
        <v>675127.79117264994</v>
      </c>
      <c r="F6" s="32">
        <v>68254.266361538495</v>
      </c>
      <c r="G6" s="32">
        <v>675127.79117264994</v>
      </c>
      <c r="H6" s="32">
        <v>9.1815864628128296E-2</v>
      </c>
    </row>
    <row r="7" spans="1:8" ht="14.25" x14ac:dyDescent="0.2">
      <c r="A7" s="32">
        <v>6</v>
      </c>
      <c r="B7" s="33">
        <v>17</v>
      </c>
      <c r="C7" s="32">
        <v>66485</v>
      </c>
      <c r="D7" s="32">
        <v>2032983.7774213699</v>
      </c>
      <c r="E7" s="32">
        <v>2137464.9451512801</v>
      </c>
      <c r="F7" s="32">
        <v>-104481.167729915</v>
      </c>
      <c r="G7" s="32">
        <v>2137464.9451512801</v>
      </c>
      <c r="H7" s="32">
        <v>-5.1393015965153603E-2</v>
      </c>
    </row>
    <row r="8" spans="1:8" ht="14.25" x14ac:dyDescent="0.2">
      <c r="A8" s="32">
        <v>7</v>
      </c>
      <c r="B8" s="33">
        <v>18</v>
      </c>
      <c r="C8" s="32">
        <v>200616</v>
      </c>
      <c r="D8" s="32">
        <v>367234.45791282097</v>
      </c>
      <c r="E8" s="32">
        <v>308307.94720427401</v>
      </c>
      <c r="F8" s="32">
        <v>58926.510708547001</v>
      </c>
      <c r="G8" s="32">
        <v>308307.94720427401</v>
      </c>
      <c r="H8" s="32">
        <v>0.160460189502522</v>
      </c>
    </row>
    <row r="9" spans="1:8" ht="14.25" x14ac:dyDescent="0.2">
      <c r="A9" s="32">
        <v>8</v>
      </c>
      <c r="B9" s="33">
        <v>19</v>
      </c>
      <c r="C9" s="32">
        <v>58448</v>
      </c>
      <c r="D9" s="32">
        <v>308664.90760854702</v>
      </c>
      <c r="E9" s="32">
        <v>257722.000244444</v>
      </c>
      <c r="F9" s="32">
        <v>50942.907364102597</v>
      </c>
      <c r="G9" s="32">
        <v>257722.000244444</v>
      </c>
      <c r="H9" s="32">
        <v>0.16504275707528501</v>
      </c>
    </row>
    <row r="10" spans="1:8" ht="14.25" x14ac:dyDescent="0.2">
      <c r="A10" s="32">
        <v>9</v>
      </c>
      <c r="B10" s="33">
        <v>21</v>
      </c>
      <c r="C10" s="32">
        <v>926329</v>
      </c>
      <c r="D10" s="32">
        <v>3999554.5584051302</v>
      </c>
      <c r="E10" s="32">
        <v>4476036.7666179501</v>
      </c>
      <c r="F10" s="32">
        <v>-476482.20821282099</v>
      </c>
      <c r="G10" s="32">
        <v>4476036.7666179501</v>
      </c>
      <c r="H10" s="37">
        <v>-0.11913381884277199</v>
      </c>
    </row>
    <row r="11" spans="1:8" ht="14.25" x14ac:dyDescent="0.2">
      <c r="A11" s="32">
        <v>10</v>
      </c>
      <c r="B11" s="33">
        <v>22</v>
      </c>
      <c r="C11" s="32">
        <v>32801.402000000002</v>
      </c>
      <c r="D11" s="32">
        <v>628323.86909743596</v>
      </c>
      <c r="E11" s="32">
        <v>603497.36842991505</v>
      </c>
      <c r="F11" s="32">
        <v>24826.500667521399</v>
      </c>
      <c r="G11" s="32">
        <v>603497.36842991505</v>
      </c>
      <c r="H11" s="32">
        <v>3.9512267301230697E-2</v>
      </c>
    </row>
    <row r="12" spans="1:8" ht="14.25" x14ac:dyDescent="0.2">
      <c r="A12" s="32">
        <v>11</v>
      </c>
      <c r="B12" s="33">
        <v>23</v>
      </c>
      <c r="C12" s="32">
        <v>615463.04500000004</v>
      </c>
      <c r="D12" s="32">
        <v>4527386.7913401704</v>
      </c>
      <c r="E12" s="32">
        <v>5135160.2177401697</v>
      </c>
      <c r="F12" s="32">
        <v>-607773.4264</v>
      </c>
      <c r="G12" s="32">
        <v>5135160.2177401697</v>
      </c>
      <c r="H12" s="32">
        <v>-0.134243760122843</v>
      </c>
    </row>
    <row r="13" spans="1:8" ht="14.25" x14ac:dyDescent="0.2">
      <c r="A13" s="32">
        <v>12</v>
      </c>
      <c r="B13" s="33">
        <v>24</v>
      </c>
      <c r="C13" s="32">
        <v>55059.008000000002</v>
      </c>
      <c r="D13" s="32">
        <v>1112607.2483461499</v>
      </c>
      <c r="E13" s="32">
        <v>1128296.6077487201</v>
      </c>
      <c r="F13" s="32">
        <v>-15689.3594025641</v>
      </c>
      <c r="G13" s="32">
        <v>1128296.6077487201</v>
      </c>
      <c r="H13" s="32">
        <v>-1.4101435547796101E-2</v>
      </c>
    </row>
    <row r="14" spans="1:8" ht="14.25" x14ac:dyDescent="0.2">
      <c r="A14" s="32">
        <v>13</v>
      </c>
      <c r="B14" s="33">
        <v>25</v>
      </c>
      <c r="C14" s="32">
        <v>206509</v>
      </c>
      <c r="D14" s="32">
        <v>5782098.1255000001</v>
      </c>
      <c r="E14" s="32">
        <v>6265565.1941</v>
      </c>
      <c r="F14" s="32">
        <v>-483467.0686</v>
      </c>
      <c r="G14" s="32">
        <v>6265565.1941</v>
      </c>
      <c r="H14" s="32">
        <v>-8.3614469714346606E-2</v>
      </c>
    </row>
    <row r="15" spans="1:8" ht="14.25" x14ac:dyDescent="0.2">
      <c r="A15" s="32">
        <v>14</v>
      </c>
      <c r="B15" s="33">
        <v>26</v>
      </c>
      <c r="C15" s="32">
        <v>220340</v>
      </c>
      <c r="D15" s="32">
        <v>1012952.07401713</v>
      </c>
      <c r="E15" s="32">
        <v>1065314.82233785</v>
      </c>
      <c r="F15" s="32">
        <v>-52362.748320717001</v>
      </c>
      <c r="G15" s="32">
        <v>1065314.82233785</v>
      </c>
      <c r="H15" s="32">
        <v>-5.1693213986974303E-2</v>
      </c>
    </row>
    <row r="16" spans="1:8" ht="14.25" x14ac:dyDescent="0.2">
      <c r="A16" s="32">
        <v>15</v>
      </c>
      <c r="B16" s="33">
        <v>27</v>
      </c>
      <c r="C16" s="32">
        <v>251896.51500000001</v>
      </c>
      <c r="D16" s="32">
        <v>1803769.2043999999</v>
      </c>
      <c r="E16" s="32">
        <v>1773856.4391999999</v>
      </c>
      <c r="F16" s="32">
        <v>29912.765200000002</v>
      </c>
      <c r="G16" s="32">
        <v>1773856.4391999999</v>
      </c>
      <c r="H16" s="32">
        <v>1.65834770474142E-2</v>
      </c>
    </row>
    <row r="17" spans="1:8" ht="14.25" x14ac:dyDescent="0.2">
      <c r="A17" s="32">
        <v>16</v>
      </c>
      <c r="B17" s="33">
        <v>29</v>
      </c>
      <c r="C17" s="32">
        <v>737625</v>
      </c>
      <c r="D17" s="32">
        <v>8348665.1124247899</v>
      </c>
      <c r="E17" s="32">
        <v>8568494.4660581201</v>
      </c>
      <c r="F17" s="32">
        <v>-219829.353633333</v>
      </c>
      <c r="G17" s="32">
        <v>8568494.4660581201</v>
      </c>
      <c r="H17" s="32">
        <v>-2.6331078163163501E-2</v>
      </c>
    </row>
    <row r="18" spans="1:8" ht="14.25" x14ac:dyDescent="0.2">
      <c r="A18" s="32">
        <v>17</v>
      </c>
      <c r="B18" s="33">
        <v>31</v>
      </c>
      <c r="C18" s="32">
        <v>50827.017</v>
      </c>
      <c r="D18" s="32">
        <v>475504.93985141098</v>
      </c>
      <c r="E18" s="32">
        <v>434827.395927643</v>
      </c>
      <c r="F18" s="32">
        <v>40677.543923768098</v>
      </c>
      <c r="G18" s="32">
        <v>434827.395927643</v>
      </c>
      <c r="H18" s="32">
        <v>8.5545996507374503E-2</v>
      </c>
    </row>
    <row r="19" spans="1:8" ht="14.25" x14ac:dyDescent="0.2">
      <c r="A19" s="32">
        <v>18</v>
      </c>
      <c r="B19" s="33">
        <v>32</v>
      </c>
      <c r="C19" s="32">
        <v>44363.553999999996</v>
      </c>
      <c r="D19" s="32">
        <v>634109.59896280896</v>
      </c>
      <c r="E19" s="32">
        <v>623908.97613459802</v>
      </c>
      <c r="F19" s="32">
        <v>10200.622828211301</v>
      </c>
      <c r="G19" s="32">
        <v>623908.97613459802</v>
      </c>
      <c r="H19" s="32">
        <v>1.6086529591881501E-2</v>
      </c>
    </row>
    <row r="20" spans="1:8" ht="14.25" x14ac:dyDescent="0.2">
      <c r="A20" s="32">
        <v>19</v>
      </c>
      <c r="B20" s="33">
        <v>33</v>
      </c>
      <c r="C20" s="32">
        <v>71648.099000000002</v>
      </c>
      <c r="D20" s="32">
        <v>878540.953609213</v>
      </c>
      <c r="E20" s="32">
        <v>719136.30324678298</v>
      </c>
      <c r="F20" s="32">
        <v>159404.65036242901</v>
      </c>
      <c r="G20" s="32">
        <v>719136.30324678298</v>
      </c>
      <c r="H20" s="32">
        <v>0.18144248109045499</v>
      </c>
    </row>
    <row r="21" spans="1:8" ht="14.25" x14ac:dyDescent="0.2">
      <c r="A21" s="32">
        <v>20</v>
      </c>
      <c r="B21" s="33">
        <v>34</v>
      </c>
      <c r="C21" s="32">
        <v>63068.192999999999</v>
      </c>
      <c r="D21" s="32">
        <v>454395.43435033702</v>
      </c>
      <c r="E21" s="32">
        <v>377664.57745800703</v>
      </c>
      <c r="F21" s="32">
        <v>76730.856892329903</v>
      </c>
      <c r="G21" s="32">
        <v>377664.57745800703</v>
      </c>
      <c r="H21" s="32">
        <v>0.168863617659439</v>
      </c>
    </row>
    <row r="22" spans="1:8" ht="14.25" x14ac:dyDescent="0.2">
      <c r="A22" s="32">
        <v>21</v>
      </c>
      <c r="B22" s="33">
        <v>35</v>
      </c>
      <c r="C22" s="32">
        <v>205211.489</v>
      </c>
      <c r="D22" s="32">
        <v>2883132.0141451298</v>
      </c>
      <c r="E22" s="32">
        <v>2952941.8724300899</v>
      </c>
      <c r="F22" s="32">
        <v>-69809.858284955801</v>
      </c>
      <c r="G22" s="32">
        <v>2952941.8724300899</v>
      </c>
      <c r="H22" s="32">
        <v>-2.4213202150458898E-2</v>
      </c>
    </row>
    <row r="23" spans="1:8" ht="14.25" x14ac:dyDescent="0.2">
      <c r="A23" s="32">
        <v>22</v>
      </c>
      <c r="B23" s="33">
        <v>36</v>
      </c>
      <c r="C23" s="32">
        <v>220713.18900000001</v>
      </c>
      <c r="D23" s="32">
        <v>954548.26066371705</v>
      </c>
      <c r="E23" s="32">
        <v>847317.21886838099</v>
      </c>
      <c r="F23" s="32">
        <v>107231.041795336</v>
      </c>
      <c r="G23" s="32">
        <v>847317.21886838099</v>
      </c>
      <c r="H23" s="32">
        <v>0.112336951639067</v>
      </c>
    </row>
    <row r="24" spans="1:8" ht="14.25" x14ac:dyDescent="0.2">
      <c r="A24" s="32">
        <v>23</v>
      </c>
      <c r="B24" s="33">
        <v>37</v>
      </c>
      <c r="C24" s="32">
        <v>165347.41200000001</v>
      </c>
      <c r="D24" s="32">
        <v>1517975.05311062</v>
      </c>
      <c r="E24" s="32">
        <v>1394035.7375363901</v>
      </c>
      <c r="F24" s="32">
        <v>123939.315574229</v>
      </c>
      <c r="G24" s="32">
        <v>1394035.7375363901</v>
      </c>
      <c r="H24" s="32">
        <v>8.16477947514712E-2</v>
      </c>
    </row>
    <row r="25" spans="1:8" ht="14.25" x14ac:dyDescent="0.2">
      <c r="A25" s="32">
        <v>24</v>
      </c>
      <c r="B25" s="33">
        <v>38</v>
      </c>
      <c r="C25" s="32">
        <v>1442054.0630000001</v>
      </c>
      <c r="D25" s="32">
        <v>5630161.4620477902</v>
      </c>
      <c r="E25" s="32">
        <v>6267758.54060796</v>
      </c>
      <c r="F25" s="32">
        <v>-637597.078560177</v>
      </c>
      <c r="G25" s="32">
        <v>6267758.54060796</v>
      </c>
      <c r="H25" s="32">
        <v>-0.113246677356971</v>
      </c>
    </row>
    <row r="26" spans="1:8" ht="14.25" x14ac:dyDescent="0.2">
      <c r="A26" s="32">
        <v>25</v>
      </c>
      <c r="B26" s="33">
        <v>39</v>
      </c>
      <c r="C26" s="32">
        <v>155034.52900000001</v>
      </c>
      <c r="D26" s="32">
        <v>169414.684936684</v>
      </c>
      <c r="E26" s="32">
        <v>127684.848910032</v>
      </c>
      <c r="F26" s="32">
        <v>41729.836026651603</v>
      </c>
      <c r="G26" s="32">
        <v>127684.848910032</v>
      </c>
      <c r="H26" s="32">
        <v>0.246317702873558</v>
      </c>
    </row>
    <row r="27" spans="1:8" ht="14.25" x14ac:dyDescent="0.2">
      <c r="A27" s="32">
        <v>26</v>
      </c>
      <c r="B27" s="33">
        <v>42</v>
      </c>
      <c r="C27" s="32">
        <v>29932.909</v>
      </c>
      <c r="D27" s="32">
        <v>516986.03090000001</v>
      </c>
      <c r="E27" s="32">
        <v>525245.74309999996</v>
      </c>
      <c r="F27" s="32">
        <v>-8259.7121999999999</v>
      </c>
      <c r="G27" s="32">
        <v>525245.74309999996</v>
      </c>
      <c r="H27" s="32">
        <v>-1.5976664177213801E-2</v>
      </c>
    </row>
    <row r="28" spans="1:8" ht="14.25" x14ac:dyDescent="0.2">
      <c r="A28" s="32">
        <v>27</v>
      </c>
      <c r="B28" s="33">
        <v>75</v>
      </c>
      <c r="C28" s="32">
        <v>533</v>
      </c>
      <c r="D28" s="32">
        <v>293782.051297436</v>
      </c>
      <c r="E28" s="32">
        <v>275652.46743589698</v>
      </c>
      <c r="F28" s="32">
        <v>18129.5838615385</v>
      </c>
      <c r="G28" s="32">
        <v>275652.46743589698</v>
      </c>
      <c r="H28" s="32">
        <v>6.1710998958147398E-2</v>
      </c>
    </row>
    <row r="29" spans="1:8" ht="14.25" x14ac:dyDescent="0.2">
      <c r="A29" s="32">
        <v>28</v>
      </c>
      <c r="B29" s="33">
        <v>76</v>
      </c>
      <c r="C29" s="32">
        <v>3763</v>
      </c>
      <c r="D29" s="32">
        <v>686636.80896666704</v>
      </c>
      <c r="E29" s="32">
        <v>634825.09317948704</v>
      </c>
      <c r="F29" s="32">
        <v>51811.715787179499</v>
      </c>
      <c r="G29" s="32">
        <v>634825.09317948704</v>
      </c>
      <c r="H29" s="32">
        <v>7.5457236068005099E-2</v>
      </c>
    </row>
    <row r="30" spans="1:8" ht="14.25" x14ac:dyDescent="0.2">
      <c r="A30" s="32">
        <v>29</v>
      </c>
      <c r="B30" s="33">
        <v>99</v>
      </c>
      <c r="C30" s="32">
        <v>75</v>
      </c>
      <c r="D30" s="32">
        <v>13765.022842447601</v>
      </c>
      <c r="E30" s="32">
        <v>12705.7753120036</v>
      </c>
      <c r="F30" s="32">
        <v>1059.2475304439899</v>
      </c>
      <c r="G30" s="32">
        <v>12705.7753120036</v>
      </c>
      <c r="H30" s="32">
        <v>7.6952108439483094E-2</v>
      </c>
    </row>
    <row r="31" spans="1:8" ht="14.25" x14ac:dyDescent="0.2">
      <c r="A31" s="32">
        <v>30</v>
      </c>
      <c r="B31" s="33">
        <v>9101</v>
      </c>
      <c r="C31" s="32">
        <v>2</v>
      </c>
      <c r="D31" s="32">
        <v>598.29060000000004</v>
      </c>
      <c r="E31" s="32">
        <v>2.0000000000000001E-4</v>
      </c>
      <c r="F31" s="32">
        <v>598.29039999999998</v>
      </c>
      <c r="G31" s="32">
        <v>2.0000000000000001E-4</v>
      </c>
      <c r="H31" s="32">
        <v>0.999999665714287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2014-11-09T03:42:56Z</dcterms:modified>
</cp:coreProperties>
</file>