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<sst xmlns="http://schemas.openxmlformats.org/spreadsheetml/2006/main" count="116" uniqueCount="73">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</sst>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18289806.911200002</v>
      </c>
      <c r="F3" s="25">
        <f>RA!I7</f>
        <v>1023210.091</v>
      </c>
      <c r="G3" s="16">
        <f>E3-F3</f>
        <v>17266596.820200004</v>
      </c>
      <c r="H3" s="27">
        <f>RA!J7</f>
        <v>5.5944280656862704</v>
      </c>
      <c r="I3" s="20">
        <f>SUM(I4:I40)</f>
        <v>18289811.353485614</v>
      </c>
      <c r="J3" s="21">
        <f>SUM(J4:J40)</f>
        <v>17266596.401388325</v>
      </c>
      <c r="K3" s="22">
        <f>E3-I3</f>
        <v>-4.4422856122255325</v>
      </c>
      <c r="L3" s="22">
        <f>G3-J3</f>
        <v>0.41881167888641357</v>
      </c>
    </row>
    <row r="4" spans="1:13" x14ac:dyDescent="0.15">
      <c r="A4" s="42">
        <f>RA!A8</f>
        <v>41955</v>
      </c>
      <c r="B4" s="12">
        <v>12</v>
      </c>
      <c r="C4" s="39" t="s">
        <v>6</v>
      </c>
      <c r="D4" s="39"/>
      <c r="E4" s="15">
        <f>VLOOKUP(C4,RA!B8:D39,3,0)</f>
        <v>577207.25040000002</v>
      </c>
      <c r="F4" s="25">
        <f>VLOOKUP(C4,RA!B8:I43,8,0)</f>
        <v>126490.7129</v>
      </c>
      <c r="G4" s="16">
        <f t="shared" ref="G4:G40" si="0">E4-F4</f>
        <v>450716.53750000003</v>
      </c>
      <c r="H4" s="27">
        <f>RA!J8</f>
        <v>21.9142626521657</v>
      </c>
      <c r="I4" s="20">
        <f>VLOOKUP(B4,RMS!B:D,3,FALSE)</f>
        <v>577207.92691367504</v>
      </c>
      <c r="J4" s="21">
        <f>VLOOKUP(B4,RMS!B:E,4,FALSE)</f>
        <v>450716.54361794901</v>
      </c>
      <c r="K4" s="22">
        <f t="shared" ref="K4:K40" si="1">E4-I4</f>
        <v>-0.67651367501821369</v>
      </c>
      <c r="L4" s="22">
        <f t="shared" ref="L4:L40" si="2">G4-J4</f>
        <v>-6.1179489712230861E-3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69062.853099999993</v>
      </c>
      <c r="F5" s="25">
        <f>VLOOKUP(C5,RA!B9:I44,8,0)</f>
        <v>15629.8917</v>
      </c>
      <c r="G5" s="16">
        <f t="shared" si="0"/>
        <v>53432.961399999993</v>
      </c>
      <c r="H5" s="27">
        <f>RA!J9</f>
        <v>22.631401684735799</v>
      </c>
      <c r="I5" s="20">
        <f>VLOOKUP(B5,RMS!B:D,3,FALSE)</f>
        <v>69062.877278670305</v>
      </c>
      <c r="J5" s="21">
        <f>VLOOKUP(B5,RMS!B:E,4,FALSE)</f>
        <v>53432.960222759197</v>
      </c>
      <c r="K5" s="22">
        <f t="shared" si="1"/>
        <v>-2.4178670311812311E-2</v>
      </c>
      <c r="L5" s="22">
        <f t="shared" si="2"/>
        <v>1.1772407960961573E-3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85753.974900000001</v>
      </c>
      <c r="F6" s="25">
        <f>VLOOKUP(C6,RA!B10:I45,8,0)</f>
        <v>21534.938600000001</v>
      </c>
      <c r="G6" s="16">
        <f t="shared" si="0"/>
        <v>64219.0363</v>
      </c>
      <c r="H6" s="27">
        <f>RA!J10</f>
        <v>25.112466944083302</v>
      </c>
      <c r="I6" s="20">
        <f>VLOOKUP(B6,RMS!B:D,3,FALSE)</f>
        <v>85755.922776068401</v>
      </c>
      <c r="J6" s="21">
        <f>VLOOKUP(B6,RMS!B:E,4,FALSE)</f>
        <v>64219.035470940202</v>
      </c>
      <c r="K6" s="22">
        <f t="shared" si="1"/>
        <v>-1.947876068399637</v>
      </c>
      <c r="L6" s="22">
        <f t="shared" si="2"/>
        <v>8.2905979797942564E-4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60909.835800000001</v>
      </c>
      <c r="F7" s="25">
        <f>VLOOKUP(C7,RA!B11:I46,8,0)</f>
        <v>14111.517599999999</v>
      </c>
      <c r="G7" s="16">
        <f t="shared" si="0"/>
        <v>46798.318200000002</v>
      </c>
      <c r="H7" s="27">
        <f>RA!J11</f>
        <v>23.167879891083199</v>
      </c>
      <c r="I7" s="20">
        <f>VLOOKUP(B7,RMS!B:D,3,FALSE)</f>
        <v>60909.886804273498</v>
      </c>
      <c r="J7" s="21">
        <f>VLOOKUP(B7,RMS!B:E,4,FALSE)</f>
        <v>46798.318314529897</v>
      </c>
      <c r="K7" s="22">
        <f t="shared" si="1"/>
        <v>-5.1004273496801034E-2</v>
      </c>
      <c r="L7" s="22">
        <f t="shared" si="2"/>
        <v>-1.1452989565441385E-4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279554.951</v>
      </c>
      <c r="F8" s="25">
        <f>VLOOKUP(C8,RA!B12:I47,8,0)</f>
        <v>35741.032200000001</v>
      </c>
      <c r="G8" s="16">
        <f t="shared" si="0"/>
        <v>243813.91879999998</v>
      </c>
      <c r="H8" s="27">
        <f>RA!J12</f>
        <v>12.784975573550099</v>
      </c>
      <c r="I8" s="20">
        <f>VLOOKUP(B8,RMS!B:D,3,FALSE)</f>
        <v>279555.08637008502</v>
      </c>
      <c r="J8" s="21">
        <f>VLOOKUP(B8,RMS!B:E,4,FALSE)</f>
        <v>243813.919475214</v>
      </c>
      <c r="K8" s="22">
        <f t="shared" si="1"/>
        <v>-0.13537008501589298</v>
      </c>
      <c r="L8" s="22">
        <f t="shared" si="2"/>
        <v>-6.7521401797421277E-4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378692.6446</v>
      </c>
      <c r="F9" s="25">
        <f>VLOOKUP(C9,RA!B13:I48,8,0)</f>
        <v>87655.412200000006</v>
      </c>
      <c r="G9" s="16">
        <f t="shared" si="0"/>
        <v>291037.23239999998</v>
      </c>
      <c r="H9" s="27">
        <f>RA!J13</f>
        <v>23.1468483610468</v>
      </c>
      <c r="I9" s="20">
        <f>VLOOKUP(B9,RMS!B:D,3,FALSE)</f>
        <v>378692.87359316199</v>
      </c>
      <c r="J9" s="21">
        <f>VLOOKUP(B9,RMS!B:E,4,FALSE)</f>
        <v>291037.23166666698</v>
      </c>
      <c r="K9" s="22">
        <f t="shared" si="1"/>
        <v>-0.22899316198891029</v>
      </c>
      <c r="L9" s="22">
        <f t="shared" si="2"/>
        <v>7.3333299951627851E-4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216430.52470000001</v>
      </c>
      <c r="F10" s="25">
        <f>VLOOKUP(C10,RA!B14:I49,8,0)</f>
        <v>32871.886500000001</v>
      </c>
      <c r="G10" s="16">
        <f t="shared" si="0"/>
        <v>183558.63820000002</v>
      </c>
      <c r="H10" s="27">
        <f>RA!J14</f>
        <v>15.188193322344199</v>
      </c>
      <c r="I10" s="20">
        <f>VLOOKUP(B10,RMS!B:D,3,FALSE)</f>
        <v>216430.51910512801</v>
      </c>
      <c r="J10" s="21">
        <f>VLOOKUP(B10,RMS!B:E,4,FALSE)</f>
        <v>183558.636769231</v>
      </c>
      <c r="K10" s="22">
        <f t="shared" si="1"/>
        <v>5.5948719964362681E-3</v>
      </c>
      <c r="L10" s="22">
        <f t="shared" si="2"/>
        <v>1.4307690144050866E-3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152881.05309999999</v>
      </c>
      <c r="F11" s="25">
        <f>VLOOKUP(C11,RA!B15:I50,8,0)</f>
        <v>32443.966400000001</v>
      </c>
      <c r="G11" s="16">
        <f t="shared" si="0"/>
        <v>120437.08669999999</v>
      </c>
      <c r="H11" s="27">
        <f>RA!J15</f>
        <v>21.221705202919001</v>
      </c>
      <c r="I11" s="20">
        <f>VLOOKUP(B11,RMS!B:D,3,FALSE)</f>
        <v>152881.19362820499</v>
      </c>
      <c r="J11" s="21">
        <f>VLOOKUP(B11,RMS!B:E,4,FALSE)</f>
        <v>120437.085647863</v>
      </c>
      <c r="K11" s="22">
        <f t="shared" si="1"/>
        <v>-0.14052820499637164</v>
      </c>
      <c r="L11" s="22">
        <f t="shared" si="2"/>
        <v>1.0521369840716943E-3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563200.8676</v>
      </c>
      <c r="F12" s="25">
        <f>VLOOKUP(C12,RA!B16:I51,8,0)</f>
        <v>27496.366999999998</v>
      </c>
      <c r="G12" s="16">
        <f t="shared" si="0"/>
        <v>535704.50060000003</v>
      </c>
      <c r="H12" s="27">
        <f>RA!J16</f>
        <v>4.8821599151954098</v>
      </c>
      <c r="I12" s="20">
        <f>VLOOKUP(B12,RMS!B:D,3,FALSE)</f>
        <v>563200.63277692301</v>
      </c>
      <c r="J12" s="21">
        <f>VLOOKUP(B12,RMS!B:E,4,FALSE)</f>
        <v>535704.50056923099</v>
      </c>
      <c r="K12" s="22">
        <f t="shared" si="1"/>
        <v>0.23482307698577642</v>
      </c>
      <c r="L12" s="22">
        <f t="shared" si="2"/>
        <v>3.0769035220146179E-5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453255.3947</v>
      </c>
      <c r="F13" s="25">
        <f>VLOOKUP(C13,RA!B17:I52,8,0)</f>
        <v>26636.3079</v>
      </c>
      <c r="G13" s="16">
        <f t="shared" si="0"/>
        <v>426619.08679999999</v>
      </c>
      <c r="H13" s="27">
        <f>RA!J17</f>
        <v>5.8766664912240101</v>
      </c>
      <c r="I13" s="20">
        <f>VLOOKUP(B13,RMS!B:D,3,FALSE)</f>
        <v>453255.51217094</v>
      </c>
      <c r="J13" s="21">
        <f>VLOOKUP(B13,RMS!B:E,4,FALSE)</f>
        <v>426619.08664786298</v>
      </c>
      <c r="K13" s="22">
        <f t="shared" si="1"/>
        <v>-0.11747093999292701</v>
      </c>
      <c r="L13" s="22">
        <f t="shared" si="2"/>
        <v>1.5213701408356428E-4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1763092.7328000001</v>
      </c>
      <c r="F14" s="25">
        <f>VLOOKUP(C14,RA!B18:I53,8,0)</f>
        <v>117103.9647</v>
      </c>
      <c r="G14" s="16">
        <f t="shared" si="0"/>
        <v>1645988.7681000002</v>
      </c>
      <c r="H14" s="27">
        <f>RA!J18</f>
        <v>6.6419628713473902</v>
      </c>
      <c r="I14" s="20">
        <f>VLOOKUP(B14,RMS!B:D,3,FALSE)</f>
        <v>1763092.67016838</v>
      </c>
      <c r="J14" s="21">
        <f>VLOOKUP(B14,RMS!B:E,4,FALSE)</f>
        <v>1645988.4523666699</v>
      </c>
      <c r="K14" s="22">
        <f t="shared" si="1"/>
        <v>6.2631620094180107E-2</v>
      </c>
      <c r="L14" s="22">
        <f t="shared" si="2"/>
        <v>0.31573333032429218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647418.027</v>
      </c>
      <c r="F15" s="25">
        <f>VLOOKUP(C15,RA!B19:I54,8,0)</f>
        <v>20747.5311</v>
      </c>
      <c r="G15" s="16">
        <f t="shared" si="0"/>
        <v>626670.49589999998</v>
      </c>
      <c r="H15" s="27">
        <f>RA!J19</f>
        <v>3.2046576145152699</v>
      </c>
      <c r="I15" s="20">
        <f>VLOOKUP(B15,RMS!B:D,3,FALSE)</f>
        <v>647418.10971709399</v>
      </c>
      <c r="J15" s="21">
        <f>VLOOKUP(B15,RMS!B:E,4,FALSE)</f>
        <v>626670.49553589697</v>
      </c>
      <c r="K15" s="22">
        <f t="shared" si="1"/>
        <v>-8.2717093988321722E-2</v>
      </c>
      <c r="L15" s="22">
        <f t="shared" si="2"/>
        <v>3.6410300526767969E-4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1410527.1561</v>
      </c>
      <c r="F16" s="25">
        <f>VLOOKUP(C16,RA!B20:I55,8,0)</f>
        <v>54189.354700000004</v>
      </c>
      <c r="G16" s="16">
        <f t="shared" si="0"/>
        <v>1356337.8014</v>
      </c>
      <c r="H16" s="27">
        <f>RA!J20</f>
        <v>3.8417803206164001</v>
      </c>
      <c r="I16" s="20">
        <f>VLOOKUP(B16,RMS!B:D,3,FALSE)</f>
        <v>1410527.2231999999</v>
      </c>
      <c r="J16" s="21">
        <f>VLOOKUP(B16,RMS!B:E,4,FALSE)</f>
        <v>1356337.8014</v>
      </c>
      <c r="K16" s="22">
        <f t="shared" si="1"/>
        <v>-6.7099999869242311E-2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362529.8273</v>
      </c>
      <c r="F17" s="25">
        <f>VLOOKUP(C17,RA!B21:I56,8,0)</f>
        <v>24874.936900000001</v>
      </c>
      <c r="G17" s="16">
        <f t="shared" si="0"/>
        <v>337654.89040000003</v>
      </c>
      <c r="H17" s="27">
        <f>RA!J21</f>
        <v>6.8614869803293601</v>
      </c>
      <c r="I17" s="20">
        <f>VLOOKUP(B17,RMS!B:D,3,FALSE)</f>
        <v>362529.517205771</v>
      </c>
      <c r="J17" s="21">
        <f>VLOOKUP(B17,RMS!B:E,4,FALSE)</f>
        <v>337654.89027932798</v>
      </c>
      <c r="K17" s="22">
        <f t="shared" si="1"/>
        <v>0.31009422900388017</v>
      </c>
      <c r="L17" s="22">
        <f t="shared" si="2"/>
        <v>1.2067204806953669E-4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929609.6274</v>
      </c>
      <c r="F18" s="25">
        <f>VLOOKUP(C18,RA!B22:I57,8,0)</f>
        <v>43598.351199999997</v>
      </c>
      <c r="G18" s="16">
        <f t="shared" si="0"/>
        <v>886011.27619999996</v>
      </c>
      <c r="H18" s="27">
        <f>RA!J22</f>
        <v>4.6899633905405098</v>
      </c>
      <c r="I18" s="20">
        <f>VLOOKUP(B18,RMS!B:D,3,FALSE)</f>
        <v>929610.65300000005</v>
      </c>
      <c r="J18" s="21">
        <f>VLOOKUP(B18,RMS!B:E,4,FALSE)</f>
        <v>886011.27</v>
      </c>
      <c r="K18" s="22">
        <f t="shared" si="1"/>
        <v>-1.0256000000517815</v>
      </c>
      <c r="L18" s="22">
        <f t="shared" si="2"/>
        <v>6.1999999452382326E-3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2606599.077</v>
      </c>
      <c r="F19" s="25">
        <f>VLOOKUP(C19,RA!B23:I58,8,0)</f>
        <v>92187.232999999993</v>
      </c>
      <c r="G19" s="16">
        <f t="shared" si="0"/>
        <v>2514411.844</v>
      </c>
      <c r="H19" s="27">
        <f>RA!J23</f>
        <v>3.5366863210164499</v>
      </c>
      <c r="I19" s="20">
        <f>VLOOKUP(B19,RMS!B:D,3,FALSE)</f>
        <v>2606600.01248291</v>
      </c>
      <c r="J19" s="21">
        <f>VLOOKUP(B19,RMS!B:E,4,FALSE)</f>
        <v>2514411.86798034</v>
      </c>
      <c r="K19" s="22">
        <f t="shared" si="1"/>
        <v>-0.93548290990293026</v>
      </c>
      <c r="L19" s="22">
        <f t="shared" si="2"/>
        <v>-2.3980339989066124E-2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281941.81359999999</v>
      </c>
      <c r="F20" s="25">
        <f>VLOOKUP(C20,RA!B24:I59,8,0)</f>
        <v>33681.524299999997</v>
      </c>
      <c r="G20" s="16">
        <f t="shared" si="0"/>
        <v>248260.2893</v>
      </c>
      <c r="H20" s="27">
        <f>RA!J24</f>
        <v>11.9462678734787</v>
      </c>
      <c r="I20" s="20">
        <f>VLOOKUP(B20,RMS!B:D,3,FALSE)</f>
        <v>281941.90003200201</v>
      </c>
      <c r="J20" s="21">
        <f>VLOOKUP(B20,RMS!B:E,4,FALSE)</f>
        <v>248260.29205479499</v>
      </c>
      <c r="K20" s="22">
        <f t="shared" si="1"/>
        <v>-8.6432002019137144E-2</v>
      </c>
      <c r="L20" s="22">
        <f t="shared" si="2"/>
        <v>-2.754794986685738E-3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363168.24349999998</v>
      </c>
      <c r="F21" s="25">
        <f>VLOOKUP(C21,RA!B25:I60,8,0)</f>
        <v>9586.7577999999994</v>
      </c>
      <c r="G21" s="16">
        <f t="shared" si="0"/>
        <v>353581.48569999996</v>
      </c>
      <c r="H21" s="27">
        <f>RA!J25</f>
        <v>2.6397566338974201</v>
      </c>
      <c r="I21" s="20">
        <f>VLOOKUP(B21,RMS!B:D,3,FALSE)</f>
        <v>363168.24633354502</v>
      </c>
      <c r="J21" s="21">
        <f>VLOOKUP(B21,RMS!B:E,4,FALSE)</f>
        <v>353581.48901396</v>
      </c>
      <c r="K21" s="22">
        <f t="shared" si="1"/>
        <v>-2.8335450333543122E-3</v>
      </c>
      <c r="L21" s="22">
        <f t="shared" si="2"/>
        <v>-3.3139600418508053E-3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570414.15339999995</v>
      </c>
      <c r="F22" s="25">
        <f>VLOOKUP(C22,RA!B26:I61,8,0)</f>
        <v>110065.0045</v>
      </c>
      <c r="G22" s="16">
        <f t="shared" si="0"/>
        <v>460349.14889999997</v>
      </c>
      <c r="H22" s="27">
        <f>RA!J26</f>
        <v>19.2956299986507</v>
      </c>
      <c r="I22" s="20">
        <f>VLOOKUP(B22,RMS!B:D,3,FALSE)</f>
        <v>570414.14577615901</v>
      </c>
      <c r="J22" s="21">
        <f>VLOOKUP(B22,RMS!B:E,4,FALSE)</f>
        <v>460349.12148771499</v>
      </c>
      <c r="K22" s="22">
        <f t="shared" si="1"/>
        <v>7.6238409383222461E-3</v>
      </c>
      <c r="L22" s="22">
        <f t="shared" si="2"/>
        <v>2.7412284980528057E-2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266762.62959999999</v>
      </c>
      <c r="F23" s="25">
        <f>VLOOKUP(C23,RA!B27:I62,8,0)</f>
        <v>56251.809000000001</v>
      </c>
      <c r="G23" s="16">
        <f t="shared" si="0"/>
        <v>210510.82059999998</v>
      </c>
      <c r="H23" s="27">
        <f>RA!J27</f>
        <v>21.086840043655101</v>
      </c>
      <c r="I23" s="20">
        <f>VLOOKUP(B23,RMS!B:D,3,FALSE)</f>
        <v>266762.56866938202</v>
      </c>
      <c r="J23" s="21">
        <f>VLOOKUP(B23,RMS!B:E,4,FALSE)</f>
        <v>210510.82866947399</v>
      </c>
      <c r="K23" s="22">
        <f t="shared" si="1"/>
        <v>6.0930617968551815E-2</v>
      </c>
      <c r="L23" s="22">
        <f t="shared" si="2"/>
        <v>-8.0694740172475576E-3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1546051.4927999999</v>
      </c>
      <c r="F24" s="25">
        <f>VLOOKUP(C24,RA!B28:I63,8,0)</f>
        <v>-100317.74890000001</v>
      </c>
      <c r="G24" s="16">
        <f t="shared" si="0"/>
        <v>1646369.2416999999</v>
      </c>
      <c r="H24" s="27">
        <f>RA!J28</f>
        <v>-6.4886421550111502</v>
      </c>
      <c r="I24" s="20">
        <f>VLOOKUP(B24,RMS!B:D,3,FALSE)</f>
        <v>1546051.4890495599</v>
      </c>
      <c r="J24" s="21">
        <f>VLOOKUP(B24,RMS!B:E,4,FALSE)</f>
        <v>1646369.25839292</v>
      </c>
      <c r="K24" s="22">
        <f t="shared" si="1"/>
        <v>3.7504399660974741E-3</v>
      </c>
      <c r="L24" s="22">
        <f t="shared" si="2"/>
        <v>-1.6692920122295618E-2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732845.29799999995</v>
      </c>
      <c r="F25" s="25">
        <f>VLOOKUP(C25,RA!B29:I64,8,0)</f>
        <v>95844.633700000006</v>
      </c>
      <c r="G25" s="16">
        <f t="shared" si="0"/>
        <v>637000.66429999995</v>
      </c>
      <c r="H25" s="27">
        <f>RA!J29</f>
        <v>13.078426505780801</v>
      </c>
      <c r="I25" s="20">
        <f>VLOOKUP(B25,RMS!B:D,3,FALSE)</f>
        <v>732845.29886725696</v>
      </c>
      <c r="J25" s="21">
        <f>VLOOKUP(B25,RMS!B:E,4,FALSE)</f>
        <v>637000.66361483699</v>
      </c>
      <c r="K25" s="22">
        <f t="shared" si="1"/>
        <v>-8.6725701112300158E-4</v>
      </c>
      <c r="L25" s="22">
        <f t="shared" si="2"/>
        <v>6.8516295868903399E-4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840109.59770000004</v>
      </c>
      <c r="F26" s="25">
        <f>VLOOKUP(C26,RA!B30:I65,8,0)</f>
        <v>78550.353499999997</v>
      </c>
      <c r="G26" s="16">
        <f t="shared" si="0"/>
        <v>761559.24420000007</v>
      </c>
      <c r="H26" s="27">
        <f>RA!J30</f>
        <v>9.3500126310960301</v>
      </c>
      <c r="I26" s="20">
        <f>VLOOKUP(B26,RMS!B:D,3,FALSE)</f>
        <v>840109.57124513295</v>
      </c>
      <c r="J26" s="21">
        <f>VLOOKUP(B26,RMS!B:E,4,FALSE)</f>
        <v>761559.23447425198</v>
      </c>
      <c r="K26" s="22">
        <f t="shared" si="1"/>
        <v>2.6454867096617818E-2</v>
      </c>
      <c r="L26" s="22">
        <f t="shared" si="2"/>
        <v>9.7257480956614017E-3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1575620.1403999999</v>
      </c>
      <c r="F27" s="25">
        <f>VLOOKUP(C27,RA!B31:I66,8,0)</f>
        <v>-119358.2006</v>
      </c>
      <c r="G27" s="16">
        <f t="shared" si="0"/>
        <v>1694978.341</v>
      </c>
      <c r="H27" s="27">
        <f>RA!J31</f>
        <v>-7.5753157464526204</v>
      </c>
      <c r="I27" s="20">
        <f>VLOOKUP(B27,RMS!B:D,3,FALSE)</f>
        <v>1575619.9403468999</v>
      </c>
      <c r="J27" s="21">
        <f>VLOOKUP(B27,RMS!B:E,4,FALSE)</f>
        <v>1694978.23349115</v>
      </c>
      <c r="K27" s="22">
        <f t="shared" si="1"/>
        <v>0.2000531000085175</v>
      </c>
      <c r="L27" s="22">
        <f t="shared" si="2"/>
        <v>0.10750885005109012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117417.20020000001</v>
      </c>
      <c r="F28" s="25">
        <f>VLOOKUP(C28,RA!B32:I67,8,0)</f>
        <v>30416.824799999999</v>
      </c>
      <c r="G28" s="16">
        <f t="shared" si="0"/>
        <v>87000.375400000004</v>
      </c>
      <c r="H28" s="27">
        <f>RA!J32</f>
        <v>25.904914057046302</v>
      </c>
      <c r="I28" s="20">
        <f>VLOOKUP(B28,RMS!B:D,3,FALSE)</f>
        <v>117417.039151812</v>
      </c>
      <c r="J28" s="21">
        <f>VLOOKUP(B28,RMS!B:E,4,FALSE)</f>
        <v>87000.367280499704</v>
      </c>
      <c r="K28" s="22">
        <f t="shared" si="1"/>
        <v>0.1610481880052248</v>
      </c>
      <c r="L28" s="22">
        <f t="shared" si="2"/>
        <v>8.1195003003813326E-3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8.0531000000000006</v>
      </c>
      <c r="F29" s="25">
        <f>VLOOKUP(C29,RA!B33:I68,8,0)</f>
        <v>-9.8000000000000004E-2</v>
      </c>
      <c r="G29" s="16">
        <f t="shared" si="0"/>
        <v>8.1511000000000013</v>
      </c>
      <c r="H29" s="27">
        <f>RA!J33</f>
        <v>-1.21692267573978</v>
      </c>
      <c r="I29" s="20">
        <f>VLOOKUP(B29,RMS!B:D,3,FALSE)</f>
        <v>8.0531000000000006</v>
      </c>
      <c r="J29" s="21">
        <f>VLOOKUP(B29,RMS!B:E,4,FALSE)</f>
        <v>8.1510999999999996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268135.10119999998</v>
      </c>
      <c r="F31" s="25">
        <f>VLOOKUP(C31,RA!B35:I70,8,0)</f>
        <v>-1824.2225000000001</v>
      </c>
      <c r="G31" s="16">
        <f t="shared" si="0"/>
        <v>269959.32369999995</v>
      </c>
      <c r="H31" s="27">
        <f>RA!J35</f>
        <v>-0.68033707330221105</v>
      </c>
      <c r="I31" s="20">
        <f>VLOOKUP(B31,RMS!B:D,3,FALSE)</f>
        <v>268135.1005</v>
      </c>
      <c r="J31" s="21">
        <f>VLOOKUP(B31,RMS!B:E,4,FALSE)</f>
        <v>269959.32459999999</v>
      </c>
      <c r="K31" s="22">
        <f t="shared" si="1"/>
        <v>6.99999975040555E-4</v>
      </c>
      <c r="L31" s="22">
        <f t="shared" si="2"/>
        <v>-9.0000004274770617E-4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624024.78350000002</v>
      </c>
      <c r="F35" s="25">
        <f>VLOOKUP(C35,RA!B8:I74,8,0)</f>
        <v>12490.6782</v>
      </c>
      <c r="G35" s="16">
        <f t="shared" si="0"/>
        <v>611534.10530000005</v>
      </c>
      <c r="H35" s="27">
        <f>RA!J39</f>
        <v>2.0016317508966401</v>
      </c>
      <c r="I35" s="20">
        <f>VLOOKUP(B35,RMS!B:D,3,FALSE)</f>
        <v>624024.78645213705</v>
      </c>
      <c r="J35" s="21">
        <f>VLOOKUP(B35,RMS!B:E,4,FALSE)</f>
        <v>611534.10453846201</v>
      </c>
      <c r="K35" s="22">
        <f t="shared" si="1"/>
        <v>-2.9521370306611061E-3</v>
      </c>
      <c r="L35" s="22">
        <f t="shared" si="2"/>
        <v>7.6153804548084736E-4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502574.20360000001</v>
      </c>
      <c r="F36" s="25">
        <f>VLOOKUP(C36,RA!B8:I75,8,0)</f>
        <v>39422.054300000003</v>
      </c>
      <c r="G36" s="16">
        <f t="shared" si="0"/>
        <v>463152.14929999999</v>
      </c>
      <c r="H36" s="27">
        <f>RA!J40</f>
        <v>7.8440266168886197</v>
      </c>
      <c r="I36" s="20">
        <f>VLOOKUP(B36,RMS!B:D,3,FALSE)</f>
        <v>502574.19362393202</v>
      </c>
      <c r="J36" s="21">
        <f>VLOOKUP(B36,RMS!B:E,4,FALSE)</f>
        <v>463152.15057008498</v>
      </c>
      <c r="K36" s="22">
        <f t="shared" si="1"/>
        <v>9.9760679877363145E-3</v>
      </c>
      <c r="L36" s="22">
        <f t="shared" si="2"/>
        <v>-1.270084991119802E-3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44008.403100000003</v>
      </c>
      <c r="F40" s="25">
        <f>VLOOKUP(C40,RA!B8:I78,8,0)</f>
        <v>5087.3163000000004</v>
      </c>
      <c r="G40" s="16">
        <f t="shared" si="0"/>
        <v>38921.086800000005</v>
      </c>
      <c r="H40" s="27">
        <f>RA!J43</f>
        <v>0</v>
      </c>
      <c r="I40" s="20">
        <f>VLOOKUP(B40,RMS!B:D,3,FALSE)</f>
        <v>44008.403146509299</v>
      </c>
      <c r="J40" s="21">
        <f>VLOOKUP(B40,RMS!B:E,4,FALSE)</f>
        <v>38921.0861356932</v>
      </c>
      <c r="K40" s="22">
        <f t="shared" si="1"/>
        <v>-4.6509296225849539E-5</v>
      </c>
      <c r="L40" s="22">
        <f t="shared" si="2"/>
        <v>6.6430680453777313E-4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18289806.911200002</v>
      </c>
      <c r="E7" s="66">
        <v>18760181.0068</v>
      </c>
      <c r="F7" s="67">
        <v>97.492699588402104</v>
      </c>
      <c r="G7" s="66">
        <v>14590045.050899999</v>
      </c>
      <c r="H7" s="67">
        <v>25.3581249913398</v>
      </c>
      <c r="I7" s="66">
        <v>1023210.091</v>
      </c>
      <c r="J7" s="67">
        <v>5.5944280656862704</v>
      </c>
      <c r="K7" s="66">
        <v>1677846.6831</v>
      </c>
      <c r="L7" s="67">
        <v>11.499941756495801</v>
      </c>
      <c r="M7" s="67">
        <v>-0.39016472642809602</v>
      </c>
      <c r="N7" s="66">
        <v>306093659.82969999</v>
      </c>
      <c r="O7" s="66">
        <v>6204254081.0577002</v>
      </c>
      <c r="P7" s="66">
        <v>919048</v>
      </c>
      <c r="Q7" s="66">
        <v>1666502</v>
      </c>
      <c r="R7" s="67">
        <v>-44.851671345128899</v>
      </c>
      <c r="S7" s="66">
        <v>19.900817923764599</v>
      </c>
      <c r="T7" s="66">
        <v>22.6589519172494</v>
      </c>
      <c r="U7" s="68">
        <v>-13.8594001716442</v>
      </c>
      <c r="V7" s="56"/>
      <c r="W7" s="56"/>
    </row>
    <row r="8" spans="1:23" ht="14.25" thickBot="1" x14ac:dyDescent="0.2">
      <c r="A8" s="51">
        <v>41955</v>
      </c>
      <c r="B8" s="54" t="s">
        <v>6</v>
      </c>
      <c r="C8" s="55"/>
      <c r="D8" s="69">
        <v>577207.25040000002</v>
      </c>
      <c r="E8" s="69">
        <v>683365.87430000002</v>
      </c>
      <c r="F8" s="70">
        <v>84.465331399706997</v>
      </c>
      <c r="G8" s="69">
        <v>509114.36540000001</v>
      </c>
      <c r="H8" s="70">
        <v>13.3747718838185</v>
      </c>
      <c r="I8" s="69">
        <v>126490.7129</v>
      </c>
      <c r="J8" s="70">
        <v>21.9142626521657</v>
      </c>
      <c r="K8" s="69">
        <v>119546.70389999999</v>
      </c>
      <c r="L8" s="70">
        <v>23.4813063673964</v>
      </c>
      <c r="M8" s="70">
        <v>5.8086160249207999E-2</v>
      </c>
      <c r="N8" s="69">
        <v>11244220.2861</v>
      </c>
      <c r="O8" s="69">
        <v>235660620.59369999</v>
      </c>
      <c r="P8" s="69">
        <v>24787</v>
      </c>
      <c r="Q8" s="69">
        <v>49883</v>
      </c>
      <c r="R8" s="70">
        <v>-50.309724755928897</v>
      </c>
      <c r="S8" s="69">
        <v>23.2866926372695</v>
      </c>
      <c r="T8" s="69">
        <v>23.473076286510398</v>
      </c>
      <c r="U8" s="71">
        <v>-0.80038695122636105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69062.853099999993</v>
      </c>
      <c r="E9" s="69">
        <v>92589.632899999997</v>
      </c>
      <c r="F9" s="70">
        <v>74.590265601971097</v>
      </c>
      <c r="G9" s="69">
        <v>72885.494200000001</v>
      </c>
      <c r="H9" s="70">
        <v>-5.2447213838059001</v>
      </c>
      <c r="I9" s="69">
        <v>15629.8917</v>
      </c>
      <c r="J9" s="70">
        <v>22.631401684735799</v>
      </c>
      <c r="K9" s="69">
        <v>16521.668900000001</v>
      </c>
      <c r="L9" s="70">
        <v>22.667979522323101</v>
      </c>
      <c r="M9" s="70">
        <v>-5.3976217862590999E-2</v>
      </c>
      <c r="N9" s="69">
        <v>1198478.1270000001</v>
      </c>
      <c r="O9" s="69">
        <v>40209755.893799998</v>
      </c>
      <c r="P9" s="69">
        <v>4191</v>
      </c>
      <c r="Q9" s="69">
        <v>6939</v>
      </c>
      <c r="R9" s="70">
        <v>-39.602248162559498</v>
      </c>
      <c r="S9" s="69">
        <v>16.478848270102599</v>
      </c>
      <c r="T9" s="69">
        <v>15.9059184608733</v>
      </c>
      <c r="U9" s="71">
        <v>3.47675881128619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85753.974900000001</v>
      </c>
      <c r="E10" s="69">
        <v>123248.01089999999</v>
      </c>
      <c r="F10" s="70">
        <v>69.578384489773498</v>
      </c>
      <c r="G10" s="69">
        <v>101160.75079999999</v>
      </c>
      <c r="H10" s="70">
        <v>-15.2299936271331</v>
      </c>
      <c r="I10" s="69">
        <v>21534.938600000001</v>
      </c>
      <c r="J10" s="70">
        <v>25.112466944083302</v>
      </c>
      <c r="K10" s="69">
        <v>24542.339199999999</v>
      </c>
      <c r="L10" s="70">
        <v>24.260732552807401</v>
      </c>
      <c r="M10" s="70">
        <v>-0.12253928101523399</v>
      </c>
      <c r="N10" s="69">
        <v>1588407.9990999999</v>
      </c>
      <c r="O10" s="69">
        <v>56631546.185699999</v>
      </c>
      <c r="P10" s="69">
        <v>79181</v>
      </c>
      <c r="Q10" s="69">
        <v>131073</v>
      </c>
      <c r="R10" s="70">
        <v>-39.590152052672899</v>
      </c>
      <c r="S10" s="69">
        <v>1.08301202182342</v>
      </c>
      <c r="T10" s="69">
        <v>1.16999053580829</v>
      </c>
      <c r="U10" s="71">
        <v>-8.0311679124698205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60909.835800000001</v>
      </c>
      <c r="E11" s="69">
        <v>70577.056200000006</v>
      </c>
      <c r="F11" s="70">
        <v>86.302601836204104</v>
      </c>
      <c r="G11" s="69">
        <v>60738.094700000001</v>
      </c>
      <c r="H11" s="70">
        <v>0.282756811599505</v>
      </c>
      <c r="I11" s="69">
        <v>14111.517599999999</v>
      </c>
      <c r="J11" s="70">
        <v>23.167879891083199</v>
      </c>
      <c r="K11" s="69">
        <v>13663.955</v>
      </c>
      <c r="L11" s="70">
        <v>22.496515683426601</v>
      </c>
      <c r="M11" s="70">
        <v>3.2754981994597997E-2</v>
      </c>
      <c r="N11" s="69">
        <v>1157306.9457</v>
      </c>
      <c r="O11" s="69">
        <v>23268246.691599999</v>
      </c>
      <c r="P11" s="69">
        <v>2863</v>
      </c>
      <c r="Q11" s="69">
        <v>5078</v>
      </c>
      <c r="R11" s="70">
        <v>-43.619535250098501</v>
      </c>
      <c r="S11" s="69">
        <v>21.2748291302829</v>
      </c>
      <c r="T11" s="69">
        <v>21.380172725482499</v>
      </c>
      <c r="U11" s="71">
        <v>-0.49515601067555398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279554.951</v>
      </c>
      <c r="E12" s="69">
        <v>402723.89500000002</v>
      </c>
      <c r="F12" s="70">
        <v>69.4160327884195</v>
      </c>
      <c r="G12" s="69">
        <v>274760.364</v>
      </c>
      <c r="H12" s="70">
        <v>1.7450067870779</v>
      </c>
      <c r="I12" s="69">
        <v>35741.032200000001</v>
      </c>
      <c r="J12" s="70">
        <v>12.784975573550099</v>
      </c>
      <c r="K12" s="69">
        <v>-16447.988300000001</v>
      </c>
      <c r="L12" s="70">
        <v>-5.9863031408707803</v>
      </c>
      <c r="M12" s="70">
        <v>-3.1729728613681001</v>
      </c>
      <c r="N12" s="69">
        <v>8929721.2404999994</v>
      </c>
      <c r="O12" s="69">
        <v>82555324.654300004</v>
      </c>
      <c r="P12" s="69">
        <v>3899</v>
      </c>
      <c r="Q12" s="69">
        <v>16052</v>
      </c>
      <c r="R12" s="70">
        <v>-75.710191876401694</v>
      </c>
      <c r="S12" s="69">
        <v>71.699141061810707</v>
      </c>
      <c r="T12" s="69">
        <v>80.409966284575106</v>
      </c>
      <c r="U12" s="71">
        <v>-12.1491346950097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378692.6446</v>
      </c>
      <c r="E13" s="69">
        <v>468445.06439999997</v>
      </c>
      <c r="F13" s="70">
        <v>80.840353198094206</v>
      </c>
      <c r="G13" s="69">
        <v>454543.84450000001</v>
      </c>
      <c r="H13" s="70">
        <v>-16.687323086167101</v>
      </c>
      <c r="I13" s="69">
        <v>87655.412200000006</v>
      </c>
      <c r="J13" s="70">
        <v>23.1468483610468</v>
      </c>
      <c r="K13" s="69">
        <v>101562.0992</v>
      </c>
      <c r="L13" s="70">
        <v>22.343740967764901</v>
      </c>
      <c r="M13" s="70">
        <v>-0.13692792005622501</v>
      </c>
      <c r="N13" s="69">
        <v>8391628.4096000008</v>
      </c>
      <c r="O13" s="69">
        <v>117068701.38689999</v>
      </c>
      <c r="P13" s="69">
        <v>10954</v>
      </c>
      <c r="Q13" s="69">
        <v>29940</v>
      </c>
      <c r="R13" s="70">
        <v>-63.413493653974598</v>
      </c>
      <c r="S13" s="69">
        <v>34.571174420303102</v>
      </c>
      <c r="T13" s="69">
        <v>37.638756823647299</v>
      </c>
      <c r="U13" s="71">
        <v>-8.8732374724957896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216430.52470000001</v>
      </c>
      <c r="E14" s="69">
        <v>155897.94750000001</v>
      </c>
      <c r="F14" s="70">
        <v>138.82833492724501</v>
      </c>
      <c r="G14" s="69">
        <v>266708.49530000001</v>
      </c>
      <c r="H14" s="70">
        <v>-18.851282012388101</v>
      </c>
      <c r="I14" s="69">
        <v>32871.886500000001</v>
      </c>
      <c r="J14" s="70">
        <v>15.188193322344199</v>
      </c>
      <c r="K14" s="69">
        <v>56911.204299999998</v>
      </c>
      <c r="L14" s="70">
        <v>21.338354534220901</v>
      </c>
      <c r="M14" s="70">
        <v>-0.422400441102597</v>
      </c>
      <c r="N14" s="69">
        <v>3585722.2744</v>
      </c>
      <c r="O14" s="69">
        <v>56328668.071699999</v>
      </c>
      <c r="P14" s="69">
        <v>3054</v>
      </c>
      <c r="Q14" s="69">
        <v>7230</v>
      </c>
      <c r="R14" s="70">
        <v>-57.759336099585099</v>
      </c>
      <c r="S14" s="69">
        <v>70.867886280288204</v>
      </c>
      <c r="T14" s="69">
        <v>65.8705173167358</v>
      </c>
      <c r="U14" s="71">
        <v>7.0516692762464004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152881.05309999999</v>
      </c>
      <c r="E15" s="69">
        <v>141449.27600000001</v>
      </c>
      <c r="F15" s="70">
        <v>108.081891560901</v>
      </c>
      <c r="G15" s="69">
        <v>184090.5416</v>
      </c>
      <c r="H15" s="70">
        <v>-16.9533362381069</v>
      </c>
      <c r="I15" s="69">
        <v>32443.966400000001</v>
      </c>
      <c r="J15" s="70">
        <v>21.221705202919001</v>
      </c>
      <c r="K15" s="69">
        <v>44213.22</v>
      </c>
      <c r="L15" s="70">
        <v>24.017105721850999</v>
      </c>
      <c r="M15" s="70">
        <v>-0.26619308885442</v>
      </c>
      <c r="N15" s="69">
        <v>3807831.807</v>
      </c>
      <c r="O15" s="69">
        <v>44675972.475500003</v>
      </c>
      <c r="P15" s="69">
        <v>4785</v>
      </c>
      <c r="Q15" s="69">
        <v>9923</v>
      </c>
      <c r="R15" s="70">
        <v>-51.778695958883397</v>
      </c>
      <c r="S15" s="69">
        <v>31.950063343782698</v>
      </c>
      <c r="T15" s="69">
        <v>29.411047324397899</v>
      </c>
      <c r="U15" s="71">
        <v>7.9468262458980901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563200.8676</v>
      </c>
      <c r="E16" s="69">
        <v>545651.92859999998</v>
      </c>
      <c r="F16" s="70">
        <v>103.216141661045</v>
      </c>
      <c r="G16" s="69">
        <v>528433.74580000003</v>
      </c>
      <c r="H16" s="70">
        <v>6.5792773599963503</v>
      </c>
      <c r="I16" s="69">
        <v>27496.366999999998</v>
      </c>
      <c r="J16" s="70">
        <v>4.8821599151954098</v>
      </c>
      <c r="K16" s="69">
        <v>37302.678899999999</v>
      </c>
      <c r="L16" s="70">
        <v>7.0591023371392003</v>
      </c>
      <c r="M16" s="70">
        <v>-0.26288492379564699</v>
      </c>
      <c r="N16" s="69">
        <v>11869924.575200001</v>
      </c>
      <c r="O16" s="69">
        <v>322569111.29210001</v>
      </c>
      <c r="P16" s="69">
        <v>29239</v>
      </c>
      <c r="Q16" s="69">
        <v>53486</v>
      </c>
      <c r="R16" s="70">
        <v>-45.3333582619751</v>
      </c>
      <c r="S16" s="69">
        <v>19.261974335647601</v>
      </c>
      <c r="T16" s="69">
        <v>20.310310361589998</v>
      </c>
      <c r="U16" s="71">
        <v>-5.4425159522834203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453255.3947</v>
      </c>
      <c r="E17" s="69">
        <v>519193.67499999999</v>
      </c>
      <c r="F17" s="70">
        <v>87.299868339112606</v>
      </c>
      <c r="G17" s="69">
        <v>528004.58230000001</v>
      </c>
      <c r="H17" s="70">
        <v>-14.156920243834</v>
      </c>
      <c r="I17" s="69">
        <v>26636.3079</v>
      </c>
      <c r="J17" s="70">
        <v>5.8766664912240101</v>
      </c>
      <c r="K17" s="69">
        <v>36349.767699999997</v>
      </c>
      <c r="L17" s="70">
        <v>6.88436595410964</v>
      </c>
      <c r="M17" s="70">
        <v>-0.26722205985376901</v>
      </c>
      <c r="N17" s="69">
        <v>7829136.8990000002</v>
      </c>
      <c r="O17" s="69">
        <v>306859437.02469999</v>
      </c>
      <c r="P17" s="69">
        <v>9759</v>
      </c>
      <c r="Q17" s="69">
        <v>15899</v>
      </c>
      <c r="R17" s="70">
        <v>-38.618781055412299</v>
      </c>
      <c r="S17" s="69">
        <v>46.444860610718301</v>
      </c>
      <c r="T17" s="69">
        <v>105.59053242971299</v>
      </c>
      <c r="U17" s="71">
        <v>-127.34599919403099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1763092.7328000001</v>
      </c>
      <c r="E18" s="69">
        <v>1587481.2564000001</v>
      </c>
      <c r="F18" s="70">
        <v>111.062270857814</v>
      </c>
      <c r="G18" s="69">
        <v>1444118.4242</v>
      </c>
      <c r="H18" s="70">
        <v>22.087822110344099</v>
      </c>
      <c r="I18" s="69">
        <v>117103.9647</v>
      </c>
      <c r="J18" s="70">
        <v>6.6419628713473902</v>
      </c>
      <c r="K18" s="69">
        <v>237508.1539</v>
      </c>
      <c r="L18" s="70">
        <v>16.4465842911445</v>
      </c>
      <c r="M18" s="70">
        <v>-0.50694760252607896</v>
      </c>
      <c r="N18" s="69">
        <v>28152598.833700001</v>
      </c>
      <c r="O18" s="69">
        <v>712060614.21029997</v>
      </c>
      <c r="P18" s="69">
        <v>68654</v>
      </c>
      <c r="Q18" s="69">
        <v>140633</v>
      </c>
      <c r="R18" s="70">
        <v>-51.182154970739397</v>
      </c>
      <c r="S18" s="69">
        <v>25.6808450024762</v>
      </c>
      <c r="T18" s="69">
        <v>21.220157999900501</v>
      </c>
      <c r="U18" s="71">
        <v>17.3697049382356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647418.027</v>
      </c>
      <c r="E19" s="69">
        <v>749639.00399999996</v>
      </c>
      <c r="F19" s="70">
        <v>86.363972998395397</v>
      </c>
      <c r="G19" s="69">
        <v>514822.32500000001</v>
      </c>
      <c r="H19" s="70">
        <v>25.7556239426874</v>
      </c>
      <c r="I19" s="69">
        <v>20747.5311</v>
      </c>
      <c r="J19" s="70">
        <v>3.2046576145152699</v>
      </c>
      <c r="K19" s="69">
        <v>66961.375499999995</v>
      </c>
      <c r="L19" s="70">
        <v>13.0066961451215</v>
      </c>
      <c r="M19" s="70">
        <v>-0.69015673669965205</v>
      </c>
      <c r="N19" s="69">
        <v>11406358.236400001</v>
      </c>
      <c r="O19" s="69">
        <v>233796720.54550001</v>
      </c>
      <c r="P19" s="69">
        <v>13925</v>
      </c>
      <c r="Q19" s="69">
        <v>31225</v>
      </c>
      <c r="R19" s="70">
        <v>-55.404323458767003</v>
      </c>
      <c r="S19" s="69">
        <v>46.4932155834829</v>
      </c>
      <c r="T19" s="69">
        <v>55.556310116893499</v>
      </c>
      <c r="U19" s="71">
        <v>-19.493369988868501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1410527.1561</v>
      </c>
      <c r="E20" s="69">
        <v>880341.72569999995</v>
      </c>
      <c r="F20" s="70">
        <v>160.22495752753599</v>
      </c>
      <c r="G20" s="69">
        <v>824943.05460000003</v>
      </c>
      <c r="H20" s="70">
        <v>70.984790796734302</v>
      </c>
      <c r="I20" s="69">
        <v>54189.354700000004</v>
      </c>
      <c r="J20" s="70">
        <v>3.8417803206164001</v>
      </c>
      <c r="K20" s="69">
        <v>13870.427600000001</v>
      </c>
      <c r="L20" s="70">
        <v>1.6813800083116699</v>
      </c>
      <c r="M20" s="70">
        <v>2.9068265422473298</v>
      </c>
      <c r="N20" s="69">
        <v>26241279.776900001</v>
      </c>
      <c r="O20" s="69">
        <v>365831196.62970001</v>
      </c>
      <c r="P20" s="69">
        <v>42540</v>
      </c>
      <c r="Q20" s="69">
        <v>96266</v>
      </c>
      <c r="R20" s="70">
        <v>-55.8099432821557</v>
      </c>
      <c r="S20" s="69">
        <v>33.157667045133998</v>
      </c>
      <c r="T20" s="69">
        <v>30.974844898510401</v>
      </c>
      <c r="U20" s="71">
        <v>6.5831596163034298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362529.8273</v>
      </c>
      <c r="E21" s="69">
        <v>407124.61379999999</v>
      </c>
      <c r="F21" s="70">
        <v>89.046403732812095</v>
      </c>
      <c r="G21" s="69">
        <v>338056.8444</v>
      </c>
      <c r="H21" s="70">
        <v>7.2393099874773696</v>
      </c>
      <c r="I21" s="69">
        <v>24874.936900000001</v>
      </c>
      <c r="J21" s="70">
        <v>6.8614869803293601</v>
      </c>
      <c r="K21" s="69">
        <v>44037.693599999999</v>
      </c>
      <c r="L21" s="70">
        <v>13.026712616382699</v>
      </c>
      <c r="M21" s="70">
        <v>-0.43514442136906101</v>
      </c>
      <c r="N21" s="69">
        <v>6540383.8052000003</v>
      </c>
      <c r="O21" s="69">
        <v>138482493.28889999</v>
      </c>
      <c r="P21" s="69">
        <v>31759</v>
      </c>
      <c r="Q21" s="69">
        <v>54314</v>
      </c>
      <c r="R21" s="70">
        <v>-41.527046433700299</v>
      </c>
      <c r="S21" s="69">
        <v>11.4150265216159</v>
      </c>
      <c r="T21" s="69">
        <v>13.4491221489855</v>
      </c>
      <c r="U21" s="71">
        <v>-17.8194559909061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929609.6274</v>
      </c>
      <c r="E22" s="69">
        <v>936625.78960000002</v>
      </c>
      <c r="F22" s="70">
        <v>99.250910846369493</v>
      </c>
      <c r="G22" s="69">
        <v>871832.24329999997</v>
      </c>
      <c r="H22" s="70">
        <v>6.6271217363222297</v>
      </c>
      <c r="I22" s="69">
        <v>43598.351199999997</v>
      </c>
      <c r="J22" s="70">
        <v>4.6899633905405098</v>
      </c>
      <c r="K22" s="69">
        <v>114713.4889</v>
      </c>
      <c r="L22" s="70">
        <v>13.1577479247377</v>
      </c>
      <c r="M22" s="70">
        <v>-0.619937013353274</v>
      </c>
      <c r="N22" s="69">
        <v>14647325.3083</v>
      </c>
      <c r="O22" s="69">
        <v>423138488.33020002</v>
      </c>
      <c r="P22" s="69">
        <v>57057</v>
      </c>
      <c r="Q22" s="69">
        <v>109846</v>
      </c>
      <c r="R22" s="70">
        <v>-48.057280192269197</v>
      </c>
      <c r="S22" s="69">
        <v>16.292648183395599</v>
      </c>
      <c r="T22" s="69">
        <v>16.293576523496501</v>
      </c>
      <c r="U22" s="71">
        <v>-5.6979079799099998E-3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2606599.077</v>
      </c>
      <c r="E23" s="69">
        <v>2806279.6820999999</v>
      </c>
      <c r="F23" s="70">
        <v>92.884508041957702</v>
      </c>
      <c r="G23" s="69">
        <v>2015202.9389</v>
      </c>
      <c r="H23" s="70">
        <v>29.346728643757</v>
      </c>
      <c r="I23" s="69">
        <v>92187.232999999993</v>
      </c>
      <c r="J23" s="70">
        <v>3.5366863210164499</v>
      </c>
      <c r="K23" s="69">
        <v>136850.62580000001</v>
      </c>
      <c r="L23" s="70">
        <v>6.7909103921166398</v>
      </c>
      <c r="M23" s="70">
        <v>-0.32636601066971499</v>
      </c>
      <c r="N23" s="69">
        <v>45610579.686399996</v>
      </c>
      <c r="O23" s="69">
        <v>924551507.18260002</v>
      </c>
      <c r="P23" s="69">
        <v>78858</v>
      </c>
      <c r="Q23" s="69">
        <v>193492</v>
      </c>
      <c r="R23" s="70">
        <v>-59.244826659500099</v>
      </c>
      <c r="S23" s="69">
        <v>33.0543391539222</v>
      </c>
      <c r="T23" s="69">
        <v>30.7493359265499</v>
      </c>
      <c r="U23" s="71">
        <v>6.9733756183680802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281941.81359999999</v>
      </c>
      <c r="E24" s="69">
        <v>312635.95169999998</v>
      </c>
      <c r="F24" s="70">
        <v>90.182147020169495</v>
      </c>
      <c r="G24" s="69">
        <v>279885.16070000001</v>
      </c>
      <c r="H24" s="70">
        <v>0.73482027230604696</v>
      </c>
      <c r="I24" s="69">
        <v>33681.524299999997</v>
      </c>
      <c r="J24" s="70">
        <v>11.9462678734787</v>
      </c>
      <c r="K24" s="69">
        <v>42943.356200000002</v>
      </c>
      <c r="L24" s="70">
        <v>15.3432057964765</v>
      </c>
      <c r="M24" s="70">
        <v>-0.215675548433264</v>
      </c>
      <c r="N24" s="69">
        <v>3993340.2496000002</v>
      </c>
      <c r="O24" s="69">
        <v>97023442.466299996</v>
      </c>
      <c r="P24" s="69">
        <v>28491</v>
      </c>
      <c r="Q24" s="69">
        <v>44903</v>
      </c>
      <c r="R24" s="70">
        <v>-36.549896443444801</v>
      </c>
      <c r="S24" s="69">
        <v>9.8958202098908394</v>
      </c>
      <c r="T24" s="69">
        <v>10.090532376455901</v>
      </c>
      <c r="U24" s="71">
        <v>-1.9676202925600601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363168.24349999998</v>
      </c>
      <c r="E25" s="69">
        <v>348601.05969999998</v>
      </c>
      <c r="F25" s="70">
        <v>104.17875488173701</v>
      </c>
      <c r="G25" s="69">
        <v>261882.677</v>
      </c>
      <c r="H25" s="70">
        <v>38.6759321617902</v>
      </c>
      <c r="I25" s="69">
        <v>9586.7577999999994</v>
      </c>
      <c r="J25" s="70">
        <v>2.6397566338974201</v>
      </c>
      <c r="K25" s="69">
        <v>27586.3354</v>
      </c>
      <c r="L25" s="70">
        <v>10.5338526839635</v>
      </c>
      <c r="M25" s="70">
        <v>-0.65248164857736102</v>
      </c>
      <c r="N25" s="69">
        <v>5000075.2500999998</v>
      </c>
      <c r="O25" s="69">
        <v>96976406.594699994</v>
      </c>
      <c r="P25" s="69">
        <v>23217</v>
      </c>
      <c r="Q25" s="69">
        <v>34475</v>
      </c>
      <c r="R25" s="70">
        <v>-32.655547498187097</v>
      </c>
      <c r="S25" s="69">
        <v>15.6423415385278</v>
      </c>
      <c r="T25" s="69">
        <v>15.9701309499637</v>
      </c>
      <c r="U25" s="71">
        <v>-2.0955264953688699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570414.15339999995</v>
      </c>
      <c r="E26" s="69">
        <v>664276.41440000001</v>
      </c>
      <c r="F26" s="70">
        <v>85.869999451240503</v>
      </c>
      <c r="G26" s="69">
        <v>454365.82819999999</v>
      </c>
      <c r="H26" s="70">
        <v>25.540724675474198</v>
      </c>
      <c r="I26" s="69">
        <v>110065.0045</v>
      </c>
      <c r="J26" s="70">
        <v>19.2956299986507</v>
      </c>
      <c r="K26" s="69">
        <v>101851.8566</v>
      </c>
      <c r="L26" s="70">
        <v>22.416266866611199</v>
      </c>
      <c r="M26" s="70">
        <v>8.0638175622612995E-2</v>
      </c>
      <c r="N26" s="69">
        <v>7862341.4743999997</v>
      </c>
      <c r="O26" s="69">
        <v>198207248.02309999</v>
      </c>
      <c r="P26" s="69">
        <v>45383</v>
      </c>
      <c r="Q26" s="69">
        <v>82541</v>
      </c>
      <c r="R26" s="70">
        <v>-45.017627603251697</v>
      </c>
      <c r="S26" s="69">
        <v>12.568894815239201</v>
      </c>
      <c r="T26" s="69">
        <v>12.1729047006942</v>
      </c>
      <c r="U26" s="71">
        <v>3.1505563565133099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266762.62959999999</v>
      </c>
      <c r="E27" s="69">
        <v>319786.10600000003</v>
      </c>
      <c r="F27" s="70">
        <v>83.4190806275992</v>
      </c>
      <c r="G27" s="69">
        <v>259940.08199999999</v>
      </c>
      <c r="H27" s="70">
        <v>2.6246616325988499</v>
      </c>
      <c r="I27" s="69">
        <v>56251.809000000001</v>
      </c>
      <c r="J27" s="70">
        <v>21.086840043655101</v>
      </c>
      <c r="K27" s="69">
        <v>74153.452099999995</v>
      </c>
      <c r="L27" s="70">
        <v>28.527132687447601</v>
      </c>
      <c r="M27" s="70">
        <v>-0.24141348235357499</v>
      </c>
      <c r="N27" s="69">
        <v>3938219.1886</v>
      </c>
      <c r="O27" s="69">
        <v>89055799.406800002</v>
      </c>
      <c r="P27" s="69">
        <v>34364</v>
      </c>
      <c r="Q27" s="69">
        <v>56913</v>
      </c>
      <c r="R27" s="70">
        <v>-39.620121940505697</v>
      </c>
      <c r="S27" s="69">
        <v>7.7628515190315399</v>
      </c>
      <c r="T27" s="69">
        <v>8.0642933582837006</v>
      </c>
      <c r="U27" s="71">
        <v>-3.8831328734438699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1546051.4927999999</v>
      </c>
      <c r="E28" s="69">
        <v>1315338.9103000001</v>
      </c>
      <c r="F28" s="70">
        <v>117.540162515787</v>
      </c>
      <c r="G28" s="69">
        <v>907464.47479999997</v>
      </c>
      <c r="H28" s="70">
        <v>70.370470220417303</v>
      </c>
      <c r="I28" s="69">
        <v>-100317.74890000001</v>
      </c>
      <c r="J28" s="70">
        <v>-6.4886421550111502</v>
      </c>
      <c r="K28" s="69">
        <v>57873.819499999998</v>
      </c>
      <c r="L28" s="70">
        <v>6.3775300419066099</v>
      </c>
      <c r="M28" s="70">
        <v>-2.7333873894395402</v>
      </c>
      <c r="N28" s="69">
        <v>20002531.588500001</v>
      </c>
      <c r="O28" s="69">
        <v>313884414.3976</v>
      </c>
      <c r="P28" s="69">
        <v>59808</v>
      </c>
      <c r="Q28" s="69">
        <v>78922</v>
      </c>
      <c r="R28" s="70">
        <v>-24.218848990142199</v>
      </c>
      <c r="S28" s="69">
        <v>25.850245666131599</v>
      </c>
      <c r="T28" s="69">
        <v>27.618066147588799</v>
      </c>
      <c r="U28" s="71">
        <v>-6.83869895972901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732845.29799999995</v>
      </c>
      <c r="E29" s="69">
        <v>663034.67700000003</v>
      </c>
      <c r="F29" s="70">
        <v>110.528954732182</v>
      </c>
      <c r="G29" s="69">
        <v>610311.43480000005</v>
      </c>
      <c r="H29" s="70">
        <v>20.077268131172101</v>
      </c>
      <c r="I29" s="69">
        <v>95844.633700000006</v>
      </c>
      <c r="J29" s="70">
        <v>13.078426505780801</v>
      </c>
      <c r="K29" s="69">
        <v>99313.236600000004</v>
      </c>
      <c r="L29" s="70">
        <v>16.2725505270182</v>
      </c>
      <c r="M29" s="70">
        <v>-3.4925887210486999E-2</v>
      </c>
      <c r="N29" s="69">
        <v>9740978.3168000001</v>
      </c>
      <c r="O29" s="69">
        <v>215159062.20829999</v>
      </c>
      <c r="P29" s="69">
        <v>112172</v>
      </c>
      <c r="Q29" s="69">
        <v>145281</v>
      </c>
      <c r="R29" s="70">
        <v>-22.789628375355299</v>
      </c>
      <c r="S29" s="69">
        <v>6.5332284170737802</v>
      </c>
      <c r="T29" s="69">
        <v>6.4586756795451601</v>
      </c>
      <c r="U29" s="71">
        <v>1.14113165450924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840109.59770000004</v>
      </c>
      <c r="E30" s="69">
        <v>1035762.3001</v>
      </c>
      <c r="F30" s="70">
        <v>81.110269954688405</v>
      </c>
      <c r="G30" s="69">
        <v>750488.25349999999</v>
      </c>
      <c r="H30" s="70">
        <v>11.941738432552301</v>
      </c>
      <c r="I30" s="69">
        <v>78550.353499999997</v>
      </c>
      <c r="J30" s="70">
        <v>9.3500126310960301</v>
      </c>
      <c r="K30" s="69">
        <v>120584.55409999999</v>
      </c>
      <c r="L30" s="70">
        <v>16.067480541852301</v>
      </c>
      <c r="M30" s="70">
        <v>-0.34858693896352</v>
      </c>
      <c r="N30" s="69">
        <v>12846609.2831</v>
      </c>
      <c r="O30" s="69">
        <v>384780826.92199999</v>
      </c>
      <c r="P30" s="69">
        <v>64083</v>
      </c>
      <c r="Q30" s="69">
        <v>114839</v>
      </c>
      <c r="R30" s="70">
        <v>-44.197528714112799</v>
      </c>
      <c r="S30" s="69">
        <v>13.109710807858599</v>
      </c>
      <c r="T30" s="69">
        <v>13.8844824571792</v>
      </c>
      <c r="U30" s="71">
        <v>-5.9099064859324697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1575620.1403999999</v>
      </c>
      <c r="E31" s="69">
        <v>936840.00630000001</v>
      </c>
      <c r="F31" s="70">
        <v>168.18454910170101</v>
      </c>
      <c r="G31" s="69">
        <v>1013085.0691</v>
      </c>
      <c r="H31" s="70">
        <v>55.526933369943201</v>
      </c>
      <c r="I31" s="69">
        <v>-119358.2006</v>
      </c>
      <c r="J31" s="70">
        <v>-7.5753157464526204</v>
      </c>
      <c r="K31" s="69">
        <v>-5147.7611999999999</v>
      </c>
      <c r="L31" s="70">
        <v>-0.50812723995361497</v>
      </c>
      <c r="M31" s="70">
        <v>22.186429199551799</v>
      </c>
      <c r="N31" s="69">
        <v>33669143.828299999</v>
      </c>
      <c r="O31" s="69">
        <v>350298461.03640002</v>
      </c>
      <c r="P31" s="69">
        <v>37592</v>
      </c>
      <c r="Q31" s="69">
        <v>82120</v>
      </c>
      <c r="R31" s="70">
        <v>-54.223088163662901</v>
      </c>
      <c r="S31" s="69">
        <v>41.913708778463501</v>
      </c>
      <c r="T31" s="69">
        <v>48.099662135898697</v>
      </c>
      <c r="U31" s="71">
        <v>-14.758783075320901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117417.20020000001</v>
      </c>
      <c r="E32" s="69">
        <v>131840.55160000001</v>
      </c>
      <c r="F32" s="70">
        <v>89.060003750773106</v>
      </c>
      <c r="G32" s="69">
        <v>128978.5624</v>
      </c>
      <c r="H32" s="70">
        <v>-8.9637859074168205</v>
      </c>
      <c r="I32" s="69">
        <v>30416.824799999999</v>
      </c>
      <c r="J32" s="70">
        <v>25.904914057046302</v>
      </c>
      <c r="K32" s="69">
        <v>34934.75</v>
      </c>
      <c r="L32" s="70">
        <v>27.085702732255001</v>
      </c>
      <c r="M32" s="70">
        <v>-0.1293246752875</v>
      </c>
      <c r="N32" s="69">
        <v>1621628.4408</v>
      </c>
      <c r="O32" s="69">
        <v>46888826.699100003</v>
      </c>
      <c r="P32" s="69">
        <v>27887</v>
      </c>
      <c r="Q32" s="69">
        <v>38365</v>
      </c>
      <c r="R32" s="70">
        <v>-27.3113514922455</v>
      </c>
      <c r="S32" s="69">
        <v>4.2104636640728703</v>
      </c>
      <c r="T32" s="69">
        <v>4.0869264199139801</v>
      </c>
      <c r="U32" s="71">
        <v>2.93405320684754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69">
        <v>8.0531000000000006</v>
      </c>
      <c r="E33" s="72"/>
      <c r="F33" s="72"/>
      <c r="G33" s="69">
        <v>40.171199999999999</v>
      </c>
      <c r="H33" s="70">
        <v>-79.953050941968399</v>
      </c>
      <c r="I33" s="69">
        <v>-9.8000000000000004E-2</v>
      </c>
      <c r="J33" s="70">
        <v>-1.21692267573978</v>
      </c>
      <c r="K33" s="69">
        <v>9.1031999999999993</v>
      </c>
      <c r="L33" s="70">
        <v>22.661010873461599</v>
      </c>
      <c r="M33" s="70">
        <v>-1.0107654451182</v>
      </c>
      <c r="N33" s="69">
        <v>8.0531000000000006</v>
      </c>
      <c r="O33" s="69">
        <v>5002.4859999999999</v>
      </c>
      <c r="P33" s="69">
        <v>3</v>
      </c>
      <c r="Q33" s="72"/>
      <c r="R33" s="72"/>
      <c r="S33" s="69">
        <v>2.6843666666666701</v>
      </c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268135.10119999998</v>
      </c>
      <c r="E35" s="69">
        <v>166329.38879999999</v>
      </c>
      <c r="F35" s="70">
        <v>161.20729062644199</v>
      </c>
      <c r="G35" s="69">
        <v>178524.22529999999</v>
      </c>
      <c r="H35" s="70">
        <v>50.195359060885998</v>
      </c>
      <c r="I35" s="69">
        <v>-1824.2225000000001</v>
      </c>
      <c r="J35" s="70">
        <v>-0.68033707330221105</v>
      </c>
      <c r="K35" s="69">
        <v>27845.6849</v>
      </c>
      <c r="L35" s="70">
        <v>15.597706615562601</v>
      </c>
      <c r="M35" s="70">
        <v>-1.0655118560218999</v>
      </c>
      <c r="N35" s="69">
        <v>3781680.9075000002</v>
      </c>
      <c r="O35" s="69">
        <v>56680752.173600003</v>
      </c>
      <c r="P35" s="69">
        <v>17797</v>
      </c>
      <c r="Q35" s="69">
        <v>28838</v>
      </c>
      <c r="R35" s="70">
        <v>-38.286288924335899</v>
      </c>
      <c r="S35" s="69">
        <v>15.066308995898201</v>
      </c>
      <c r="T35" s="69">
        <v>15.2879092932936</v>
      </c>
      <c r="U35" s="71">
        <v>-1.47083335046241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710185.49589999998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130885.8673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175085.2329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624024.78350000002</v>
      </c>
      <c r="E39" s="69">
        <v>323815.20370000001</v>
      </c>
      <c r="F39" s="70">
        <v>192.710155783213</v>
      </c>
      <c r="G39" s="69">
        <v>286633.76040000003</v>
      </c>
      <c r="H39" s="70">
        <v>117.70805456732199</v>
      </c>
      <c r="I39" s="69">
        <v>12490.6782</v>
      </c>
      <c r="J39" s="70">
        <v>2.0016317508966401</v>
      </c>
      <c r="K39" s="69">
        <v>12894.310799999999</v>
      </c>
      <c r="L39" s="70">
        <v>4.4985317786732004</v>
      </c>
      <c r="M39" s="70">
        <v>-3.1303154256216999E-2</v>
      </c>
      <c r="N39" s="69">
        <v>3251377.0079999999</v>
      </c>
      <c r="O39" s="69">
        <v>90471876.768299997</v>
      </c>
      <c r="P39" s="69">
        <v>363</v>
      </c>
      <c r="Q39" s="69">
        <v>472</v>
      </c>
      <c r="R39" s="70">
        <v>-23.093220338983102</v>
      </c>
      <c r="S39" s="69">
        <v>1719.0765385674899</v>
      </c>
      <c r="T39" s="69">
        <v>796.12487161016998</v>
      </c>
      <c r="U39" s="71">
        <v>53.688805951968803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502574.20360000001</v>
      </c>
      <c r="E40" s="69">
        <v>629450.02139999997</v>
      </c>
      <c r="F40" s="70">
        <v>79.843384941379895</v>
      </c>
      <c r="G40" s="69">
        <v>438141.32049999997</v>
      </c>
      <c r="H40" s="70">
        <v>14.7059590331426</v>
      </c>
      <c r="I40" s="69">
        <v>39422.054300000003</v>
      </c>
      <c r="J40" s="70">
        <v>7.8440266168886197</v>
      </c>
      <c r="K40" s="69">
        <v>32442.561900000001</v>
      </c>
      <c r="L40" s="70">
        <v>7.4045885156362496</v>
      </c>
      <c r="M40" s="70">
        <v>0.215133823941321</v>
      </c>
      <c r="N40" s="69">
        <v>7847200.3990000002</v>
      </c>
      <c r="O40" s="69">
        <v>170524438.49540001</v>
      </c>
      <c r="P40" s="69">
        <v>2342</v>
      </c>
      <c r="Q40" s="69">
        <v>7519</v>
      </c>
      <c r="R40" s="70">
        <v>-68.852240989493296</v>
      </c>
      <c r="S40" s="69">
        <v>214.59188881297999</v>
      </c>
      <c r="T40" s="69">
        <v>263.29583553664099</v>
      </c>
      <c r="U40" s="71">
        <v>-22.6960799837622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235156.1808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90523.2065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69">
        <v>1</v>
      </c>
      <c r="R43" s="72"/>
      <c r="S43" s="72"/>
      <c r="T43" s="69">
        <v>427.35039999999998</v>
      </c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44008.403100000003</v>
      </c>
      <c r="E44" s="75"/>
      <c r="F44" s="75"/>
      <c r="G44" s="74">
        <v>30887.921999999999</v>
      </c>
      <c r="H44" s="76">
        <v>42.477707305787703</v>
      </c>
      <c r="I44" s="74">
        <v>5087.3163000000004</v>
      </c>
      <c r="J44" s="76">
        <v>11.559874800365099</v>
      </c>
      <c r="K44" s="74">
        <v>2454.0088999999998</v>
      </c>
      <c r="L44" s="76">
        <v>7.9448818214446399</v>
      </c>
      <c r="M44" s="76">
        <v>1.07306350844938</v>
      </c>
      <c r="N44" s="74">
        <v>330869.49459999998</v>
      </c>
      <c r="O44" s="74">
        <v>10602185.845899999</v>
      </c>
      <c r="P44" s="74">
        <v>41</v>
      </c>
      <c r="Q44" s="74">
        <v>34</v>
      </c>
      <c r="R44" s="76">
        <v>20.588235294117599</v>
      </c>
      <c r="S44" s="74">
        <v>1073.3756853658499</v>
      </c>
      <c r="T44" s="74">
        <v>379.89854705882402</v>
      </c>
      <c r="U44" s="77">
        <v>64.607121976185098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4:C44"/>
    <mergeCell ref="B37:C37"/>
    <mergeCell ref="B38:C38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0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65111</v>
      </c>
      <c r="D2" s="32">
        <v>577207.92691367504</v>
      </c>
      <c r="E2" s="32">
        <v>450716.54361794901</v>
      </c>
      <c r="F2" s="32">
        <v>126491.383295726</v>
      </c>
      <c r="G2" s="32">
        <v>450716.54361794901</v>
      </c>
      <c r="H2" s="32">
        <v>0.219143531122441</v>
      </c>
    </row>
    <row r="3" spans="1:8" ht="14.25" x14ac:dyDescent="0.2">
      <c r="A3" s="32">
        <v>2</v>
      </c>
      <c r="B3" s="33">
        <v>13</v>
      </c>
      <c r="C3" s="32">
        <v>7464.6940000000004</v>
      </c>
      <c r="D3" s="32">
        <v>69062.877278670305</v>
      </c>
      <c r="E3" s="32">
        <v>53432.960222759197</v>
      </c>
      <c r="F3" s="32">
        <v>15629.917055911101</v>
      </c>
      <c r="G3" s="32">
        <v>53432.960222759197</v>
      </c>
      <c r="H3" s="32">
        <v>0.226314304758025</v>
      </c>
    </row>
    <row r="4" spans="1:8" ht="14.25" x14ac:dyDescent="0.2">
      <c r="A4" s="32">
        <v>3</v>
      </c>
      <c r="B4" s="33">
        <v>14</v>
      </c>
      <c r="C4" s="32">
        <v>102108</v>
      </c>
      <c r="D4" s="32">
        <v>85755.922776068401</v>
      </c>
      <c r="E4" s="32">
        <v>64219.035470940202</v>
      </c>
      <c r="F4" s="32">
        <v>21536.887305128199</v>
      </c>
      <c r="G4" s="32">
        <v>64219.035470940202</v>
      </c>
      <c r="H4" s="32">
        <v>0.25114168920281799</v>
      </c>
    </row>
    <row r="5" spans="1:8" ht="14.25" x14ac:dyDescent="0.2">
      <c r="A5" s="32">
        <v>4</v>
      </c>
      <c r="B5" s="33">
        <v>15</v>
      </c>
      <c r="C5" s="32">
        <v>3663</v>
      </c>
      <c r="D5" s="32">
        <v>60909.886804273498</v>
      </c>
      <c r="E5" s="32">
        <v>46798.318314529897</v>
      </c>
      <c r="F5" s="32">
        <v>14111.5684897436</v>
      </c>
      <c r="G5" s="32">
        <v>46798.318314529897</v>
      </c>
      <c r="H5" s="32">
        <v>0.23167944040167701</v>
      </c>
    </row>
    <row r="6" spans="1:8" ht="14.25" x14ac:dyDescent="0.2">
      <c r="A6" s="32">
        <v>5</v>
      </c>
      <c r="B6" s="33">
        <v>16</v>
      </c>
      <c r="C6" s="32">
        <v>7030</v>
      </c>
      <c r="D6" s="32">
        <v>279555.08637008502</v>
      </c>
      <c r="E6" s="32">
        <v>243813.919475214</v>
      </c>
      <c r="F6" s="32">
        <v>35741.1668948718</v>
      </c>
      <c r="G6" s="32">
        <v>243813.919475214</v>
      </c>
      <c r="H6" s="32">
        <v>0.127850175645012</v>
      </c>
    </row>
    <row r="7" spans="1:8" ht="14.25" x14ac:dyDescent="0.2">
      <c r="A7" s="32">
        <v>6</v>
      </c>
      <c r="B7" s="33">
        <v>17</v>
      </c>
      <c r="C7" s="32">
        <v>21077</v>
      </c>
      <c r="D7" s="32">
        <v>378692.87359316199</v>
      </c>
      <c r="E7" s="32">
        <v>291037.23166666698</v>
      </c>
      <c r="F7" s="32">
        <v>87655.641926495693</v>
      </c>
      <c r="G7" s="32">
        <v>291037.23166666698</v>
      </c>
      <c r="H7" s="32">
        <v>0.231468950273054</v>
      </c>
    </row>
    <row r="8" spans="1:8" ht="14.25" x14ac:dyDescent="0.2">
      <c r="A8" s="32">
        <v>7</v>
      </c>
      <c r="B8" s="33">
        <v>18</v>
      </c>
      <c r="C8" s="32">
        <v>118541</v>
      </c>
      <c r="D8" s="32">
        <v>216430.51910512801</v>
      </c>
      <c r="E8" s="32">
        <v>183558.636769231</v>
      </c>
      <c r="F8" s="32">
        <v>32871.882335897397</v>
      </c>
      <c r="G8" s="32">
        <v>183558.636769231</v>
      </c>
      <c r="H8" s="32">
        <v>0.151881917909786</v>
      </c>
    </row>
    <row r="9" spans="1:8" ht="14.25" x14ac:dyDescent="0.2">
      <c r="A9" s="32">
        <v>8</v>
      </c>
      <c r="B9" s="33">
        <v>19</v>
      </c>
      <c r="C9" s="32">
        <v>42612</v>
      </c>
      <c r="D9" s="32">
        <v>152881.19362820499</v>
      </c>
      <c r="E9" s="32">
        <v>120437.085647863</v>
      </c>
      <c r="F9" s="32">
        <v>32444.107980341902</v>
      </c>
      <c r="G9" s="32">
        <v>120437.085647863</v>
      </c>
      <c r="H9" s="32">
        <v>0.21221778304036101</v>
      </c>
    </row>
    <row r="10" spans="1:8" ht="14.25" x14ac:dyDescent="0.2">
      <c r="A10" s="32">
        <v>9</v>
      </c>
      <c r="B10" s="33">
        <v>21</v>
      </c>
      <c r="C10" s="32">
        <v>148781</v>
      </c>
      <c r="D10" s="32">
        <v>563200.63277692301</v>
      </c>
      <c r="E10" s="32">
        <v>535704.50056923099</v>
      </c>
      <c r="F10" s="32">
        <v>27496.132207692299</v>
      </c>
      <c r="G10" s="32">
        <v>535704.50056923099</v>
      </c>
      <c r="H10" s="37">
        <v>4.88212026185404E-2</v>
      </c>
    </row>
    <row r="11" spans="1:8" ht="14.25" x14ac:dyDescent="0.2">
      <c r="A11" s="32">
        <v>10</v>
      </c>
      <c r="B11" s="33">
        <v>22</v>
      </c>
      <c r="C11" s="32">
        <v>22594</v>
      </c>
      <c r="D11" s="32">
        <v>453255.51217094</v>
      </c>
      <c r="E11" s="32">
        <v>426619.08664786298</v>
      </c>
      <c r="F11" s="32">
        <v>26636.425523076901</v>
      </c>
      <c r="G11" s="32">
        <v>426619.08664786298</v>
      </c>
      <c r="H11" s="32">
        <v>5.8766909188809398E-2</v>
      </c>
    </row>
    <row r="12" spans="1:8" ht="14.25" x14ac:dyDescent="0.2">
      <c r="A12" s="32">
        <v>11</v>
      </c>
      <c r="B12" s="33">
        <v>23</v>
      </c>
      <c r="C12" s="32">
        <v>226142.057</v>
      </c>
      <c r="D12" s="32">
        <v>1763092.67016838</v>
      </c>
      <c r="E12" s="32">
        <v>1645988.4523666699</v>
      </c>
      <c r="F12" s="32">
        <v>117104.217801709</v>
      </c>
      <c r="G12" s="32">
        <v>1645988.4523666699</v>
      </c>
      <c r="H12" s="32">
        <v>6.6419774628480505E-2</v>
      </c>
    </row>
    <row r="13" spans="1:8" ht="14.25" x14ac:dyDescent="0.2">
      <c r="A13" s="32">
        <v>12</v>
      </c>
      <c r="B13" s="33">
        <v>24</v>
      </c>
      <c r="C13" s="32">
        <v>26215.371999999999</v>
      </c>
      <c r="D13" s="32">
        <v>647418.10971709399</v>
      </c>
      <c r="E13" s="32">
        <v>626670.49553589697</v>
      </c>
      <c r="F13" s="32">
        <v>20747.614181196601</v>
      </c>
      <c r="G13" s="32">
        <v>626670.49553589697</v>
      </c>
      <c r="H13" s="32">
        <v>3.2046700377693797E-2</v>
      </c>
    </row>
    <row r="14" spans="1:8" ht="14.25" x14ac:dyDescent="0.2">
      <c r="A14" s="32">
        <v>13</v>
      </c>
      <c r="B14" s="33">
        <v>25</v>
      </c>
      <c r="C14" s="32">
        <v>94405</v>
      </c>
      <c r="D14" s="32">
        <v>1410527.2231999999</v>
      </c>
      <c r="E14" s="32">
        <v>1356337.8014</v>
      </c>
      <c r="F14" s="32">
        <v>54189.421799999996</v>
      </c>
      <c r="G14" s="32">
        <v>1356337.8014</v>
      </c>
      <c r="H14" s="32">
        <v>3.8417848949460799E-2</v>
      </c>
    </row>
    <row r="15" spans="1:8" ht="14.25" x14ac:dyDescent="0.2">
      <c r="A15" s="32">
        <v>14</v>
      </c>
      <c r="B15" s="33">
        <v>26</v>
      </c>
      <c r="C15" s="32">
        <v>79286</v>
      </c>
      <c r="D15" s="32">
        <v>362529.517205771</v>
      </c>
      <c r="E15" s="32">
        <v>337654.89027932798</v>
      </c>
      <c r="F15" s="32">
        <v>24874.626926442801</v>
      </c>
      <c r="G15" s="32">
        <v>337654.89027932798</v>
      </c>
      <c r="H15" s="32">
        <v>6.8614073464048395E-2</v>
      </c>
    </row>
    <row r="16" spans="1:8" ht="14.25" x14ac:dyDescent="0.2">
      <c r="A16" s="32">
        <v>15</v>
      </c>
      <c r="B16" s="33">
        <v>27</v>
      </c>
      <c r="C16" s="32">
        <v>124209.591</v>
      </c>
      <c r="D16" s="32">
        <v>929610.65300000005</v>
      </c>
      <c r="E16" s="32">
        <v>886011.27</v>
      </c>
      <c r="F16" s="32">
        <v>43599.383000000002</v>
      </c>
      <c r="G16" s="32">
        <v>886011.27</v>
      </c>
      <c r="H16" s="32">
        <v>4.6900692090067898E-2</v>
      </c>
    </row>
    <row r="17" spans="1:8" ht="14.25" x14ac:dyDescent="0.2">
      <c r="A17" s="32">
        <v>16</v>
      </c>
      <c r="B17" s="33">
        <v>29</v>
      </c>
      <c r="C17" s="32">
        <v>245220</v>
      </c>
      <c r="D17" s="32">
        <v>2606600.01248291</v>
      </c>
      <c r="E17" s="32">
        <v>2514411.86798034</v>
      </c>
      <c r="F17" s="32">
        <v>92188.144502564101</v>
      </c>
      <c r="G17" s="32">
        <v>2514411.86798034</v>
      </c>
      <c r="H17" s="32">
        <v>3.5367200207580198E-2</v>
      </c>
    </row>
    <row r="18" spans="1:8" ht="14.25" x14ac:dyDescent="0.2">
      <c r="A18" s="32">
        <v>17</v>
      </c>
      <c r="B18" s="33">
        <v>31</v>
      </c>
      <c r="C18" s="32">
        <v>29812.352999999999</v>
      </c>
      <c r="D18" s="32">
        <v>281941.90003200201</v>
      </c>
      <c r="E18" s="32">
        <v>248260.29205479499</v>
      </c>
      <c r="F18" s="32">
        <v>33681.607977207103</v>
      </c>
      <c r="G18" s="32">
        <v>248260.29205479499</v>
      </c>
      <c r="H18" s="32">
        <v>0.11946293890118501</v>
      </c>
    </row>
    <row r="19" spans="1:8" ht="14.25" x14ac:dyDescent="0.2">
      <c r="A19" s="32">
        <v>18</v>
      </c>
      <c r="B19" s="33">
        <v>32</v>
      </c>
      <c r="C19" s="32">
        <v>25566.014999999999</v>
      </c>
      <c r="D19" s="32">
        <v>363168.24633354502</v>
      </c>
      <c r="E19" s="32">
        <v>353581.48901396</v>
      </c>
      <c r="F19" s="32">
        <v>9586.75731958494</v>
      </c>
      <c r="G19" s="32">
        <v>353581.48901396</v>
      </c>
      <c r="H19" s="32">
        <v>2.6397564810168399E-2</v>
      </c>
    </row>
    <row r="20" spans="1:8" ht="14.25" x14ac:dyDescent="0.2">
      <c r="A20" s="32">
        <v>19</v>
      </c>
      <c r="B20" s="33">
        <v>33</v>
      </c>
      <c r="C20" s="32">
        <v>44896.387999999999</v>
      </c>
      <c r="D20" s="32">
        <v>570414.14577615901</v>
      </c>
      <c r="E20" s="32">
        <v>460349.12148771499</v>
      </c>
      <c r="F20" s="32">
        <v>110065.02428844399</v>
      </c>
      <c r="G20" s="32">
        <v>460349.12148771499</v>
      </c>
      <c r="H20" s="32">
        <v>0.19295633725681699</v>
      </c>
    </row>
    <row r="21" spans="1:8" ht="14.25" x14ac:dyDescent="0.2">
      <c r="A21" s="32">
        <v>20</v>
      </c>
      <c r="B21" s="33">
        <v>34</v>
      </c>
      <c r="C21" s="32">
        <v>43941.578000000001</v>
      </c>
      <c r="D21" s="32">
        <v>266762.56866938202</v>
      </c>
      <c r="E21" s="32">
        <v>210510.82866947399</v>
      </c>
      <c r="F21" s="32">
        <v>56251.739999907797</v>
      </c>
      <c r="G21" s="32">
        <v>210510.82866947399</v>
      </c>
      <c r="H21" s="32">
        <v>0.21086818994318701</v>
      </c>
    </row>
    <row r="22" spans="1:8" ht="14.25" x14ac:dyDescent="0.2">
      <c r="A22" s="32">
        <v>21</v>
      </c>
      <c r="B22" s="33">
        <v>35</v>
      </c>
      <c r="C22" s="32">
        <v>76940.714000000007</v>
      </c>
      <c r="D22" s="32">
        <v>1546051.4890495599</v>
      </c>
      <c r="E22" s="32">
        <v>1646369.25839292</v>
      </c>
      <c r="F22" s="32">
        <v>-100317.769343363</v>
      </c>
      <c r="G22" s="32">
        <v>1646369.25839292</v>
      </c>
      <c r="H22" s="32">
        <v>-6.4886434930465101E-2</v>
      </c>
    </row>
    <row r="23" spans="1:8" ht="14.25" x14ac:dyDescent="0.2">
      <c r="A23" s="32">
        <v>22</v>
      </c>
      <c r="B23" s="33">
        <v>36</v>
      </c>
      <c r="C23" s="32">
        <v>221245.74799999999</v>
      </c>
      <c r="D23" s="32">
        <v>732845.29886725696</v>
      </c>
      <c r="E23" s="32">
        <v>637000.66361483699</v>
      </c>
      <c r="F23" s="32">
        <v>95844.635252419306</v>
      </c>
      <c r="G23" s="32">
        <v>637000.66361483699</v>
      </c>
      <c r="H23" s="32">
        <v>0.13078426702138099</v>
      </c>
    </row>
    <row r="24" spans="1:8" ht="14.25" x14ac:dyDescent="0.2">
      <c r="A24" s="32">
        <v>23</v>
      </c>
      <c r="B24" s="33">
        <v>37</v>
      </c>
      <c r="C24" s="32">
        <v>103326.54300000001</v>
      </c>
      <c r="D24" s="32">
        <v>840109.57124513295</v>
      </c>
      <c r="E24" s="32">
        <v>761559.23447425198</v>
      </c>
      <c r="F24" s="32">
        <v>78550.336770880793</v>
      </c>
      <c r="G24" s="32">
        <v>761559.23447425198</v>
      </c>
      <c r="H24" s="32">
        <v>9.3500109342238305E-2</v>
      </c>
    </row>
    <row r="25" spans="1:8" ht="14.25" x14ac:dyDescent="0.2">
      <c r="A25" s="32">
        <v>24</v>
      </c>
      <c r="B25" s="33">
        <v>38</v>
      </c>
      <c r="C25" s="32">
        <v>374134.087</v>
      </c>
      <c r="D25" s="32">
        <v>1575619.9403468999</v>
      </c>
      <c r="E25" s="32">
        <v>1694978.23349115</v>
      </c>
      <c r="F25" s="32">
        <v>-119358.293144248</v>
      </c>
      <c r="G25" s="32">
        <v>1694978.23349115</v>
      </c>
      <c r="H25" s="32">
        <v>-7.5753225817876399E-2</v>
      </c>
    </row>
    <row r="26" spans="1:8" ht="14.25" x14ac:dyDescent="0.2">
      <c r="A26" s="32">
        <v>25</v>
      </c>
      <c r="B26" s="33">
        <v>39</v>
      </c>
      <c r="C26" s="32">
        <v>114232.662</v>
      </c>
      <c r="D26" s="32">
        <v>117417.039151812</v>
      </c>
      <c r="E26" s="32">
        <v>87000.367280499704</v>
      </c>
      <c r="F26" s="32">
        <v>30416.671871311799</v>
      </c>
      <c r="G26" s="32">
        <v>87000.367280499704</v>
      </c>
      <c r="H26" s="32">
        <v>0.25904819343967</v>
      </c>
    </row>
    <row r="27" spans="1:8" ht="14.25" x14ac:dyDescent="0.2">
      <c r="A27" s="32">
        <v>26</v>
      </c>
      <c r="B27" s="33">
        <v>40</v>
      </c>
      <c r="C27" s="32">
        <v>2.6179999999999999</v>
      </c>
      <c r="D27" s="32">
        <v>8.0531000000000006</v>
      </c>
      <c r="E27" s="32">
        <v>8.1510999999999996</v>
      </c>
      <c r="F27" s="32">
        <v>-9.8000000000000004E-2</v>
      </c>
      <c r="G27" s="32">
        <v>8.1510999999999996</v>
      </c>
      <c r="H27" s="32">
        <v>-1.2169226757397801E-2</v>
      </c>
    </row>
    <row r="28" spans="1:8" ht="14.25" x14ac:dyDescent="0.2">
      <c r="A28" s="32">
        <v>27</v>
      </c>
      <c r="B28" s="33">
        <v>42</v>
      </c>
      <c r="C28" s="32">
        <v>16090.476000000001</v>
      </c>
      <c r="D28" s="32">
        <v>268135.1005</v>
      </c>
      <c r="E28" s="32">
        <v>269959.32459999999</v>
      </c>
      <c r="F28" s="32">
        <v>-1824.2240999999999</v>
      </c>
      <c r="G28" s="32">
        <v>269959.32459999999</v>
      </c>
      <c r="H28" s="32">
        <v>-6.8033767179243301E-3</v>
      </c>
    </row>
    <row r="29" spans="1:8" ht="14.25" x14ac:dyDescent="0.2">
      <c r="A29" s="32">
        <v>28</v>
      </c>
      <c r="B29" s="33">
        <v>75</v>
      </c>
      <c r="C29" s="32">
        <v>490325</v>
      </c>
      <c r="D29" s="32">
        <v>624024.78645213705</v>
      </c>
      <c r="E29" s="32">
        <v>611534.10453846201</v>
      </c>
      <c r="F29" s="32">
        <v>12490.6819136752</v>
      </c>
      <c r="G29" s="32">
        <v>611534.10453846201</v>
      </c>
      <c r="H29" s="32">
        <v>2.00163233654394E-2</v>
      </c>
    </row>
    <row r="30" spans="1:8" ht="14.25" x14ac:dyDescent="0.2">
      <c r="A30" s="32">
        <v>29</v>
      </c>
      <c r="B30" s="33">
        <v>76</v>
      </c>
      <c r="C30" s="32">
        <v>3136</v>
      </c>
      <c r="D30" s="32">
        <v>502574.19362393202</v>
      </c>
      <c r="E30" s="32">
        <v>463152.15057008498</v>
      </c>
      <c r="F30" s="32">
        <v>39422.043053846202</v>
      </c>
      <c r="G30" s="32">
        <v>463152.15057008498</v>
      </c>
      <c r="H30" s="32">
        <v>7.8440245348819201E-2</v>
      </c>
    </row>
    <row r="31" spans="1:8" ht="14.25" x14ac:dyDescent="0.2">
      <c r="A31" s="32">
        <v>30</v>
      </c>
      <c r="B31" s="33">
        <v>99</v>
      </c>
      <c r="C31" s="32">
        <v>41</v>
      </c>
      <c r="D31" s="32">
        <v>44008.403146509299</v>
      </c>
      <c r="E31" s="32">
        <v>38921.0861356932</v>
      </c>
      <c r="F31" s="32">
        <v>5087.3170108161303</v>
      </c>
      <c r="G31" s="32">
        <v>38921.0861356932</v>
      </c>
      <c r="H31" s="32">
        <v>0.11559876403331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2014-11-13T05:17:42Z</dcterms:modified>
</cp:coreProperties>
</file>