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<sst xmlns="http://schemas.openxmlformats.org/spreadsheetml/2006/main" count="116" uniqueCount="73">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</sst>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RA!D7</f>
        <v>18483201.861900002</v>
      </c>
      <c r="F3" s="25">
        <f>RA!I7</f>
        <v>1894665.6357</v>
      </c>
      <c r="G3" s="16">
        <f>E3-F3</f>
        <v>16588536.226200001</v>
      </c>
      <c r="H3" s="27">
        <f>RA!J7</f>
        <v>10.250743620376401</v>
      </c>
      <c r="I3" s="20">
        <f>SUM(I4:I40)</f>
        <v>18483206.234635744</v>
      </c>
      <c r="J3" s="21">
        <f>SUM(J4:J40)</f>
        <v>16588537.519002507</v>
      </c>
      <c r="K3" s="22">
        <f>E3-I3</f>
        <v>-4.3727357424795628</v>
      </c>
      <c r="L3" s="22">
        <f>G3-J3</f>
        <v>-1.2928025051951408</v>
      </c>
    </row>
    <row r="4" spans="1:13" x14ac:dyDescent="0.15">
      <c r="A4" s="42">
        <f>RA!A8</f>
        <v>41965</v>
      </c>
      <c r="B4" s="12">
        <v>12</v>
      </c>
      <c r="C4" s="39" t="s">
        <v>6</v>
      </c>
      <c r="D4" s="39"/>
      <c r="E4" s="15">
        <f>VLOOKUP(C4,RA!B8:D39,3,0)</f>
        <v>662287.00080000004</v>
      </c>
      <c r="F4" s="25">
        <f>VLOOKUP(C4,RA!B8:I43,8,0)</f>
        <v>167355.2715</v>
      </c>
      <c r="G4" s="16">
        <f t="shared" ref="G4:G40" si="0">E4-F4</f>
        <v>494931.72930000001</v>
      </c>
      <c r="H4" s="27">
        <f>RA!J8</f>
        <v>25.269297343575499</v>
      </c>
      <c r="I4" s="20">
        <f>VLOOKUP(B4,RMS!B:D,3,FALSE)</f>
        <v>662287.78891794896</v>
      </c>
      <c r="J4" s="21">
        <f>VLOOKUP(B4,RMS!B:E,4,FALSE)</f>
        <v>494931.73895897402</v>
      </c>
      <c r="K4" s="22">
        <f t="shared" ref="K4:K40" si="1">E4-I4</f>
        <v>-0.78811794891953468</v>
      </c>
      <c r="L4" s="22">
        <f t="shared" ref="L4:L40" si="2">G4-J4</f>
        <v>-9.6589740132912993E-3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VLOOKUP(C5,RA!B8:D40,3,0)</f>
        <v>150449.00080000001</v>
      </c>
      <c r="F5" s="25">
        <f>VLOOKUP(C5,RA!B9:I44,8,0)</f>
        <v>32930.811800000003</v>
      </c>
      <c r="G5" s="16">
        <f t="shared" si="0"/>
        <v>117518.18900000001</v>
      </c>
      <c r="H5" s="27">
        <f>RA!J9</f>
        <v>21.888355273144501</v>
      </c>
      <c r="I5" s="20">
        <f>VLOOKUP(B5,RMS!B:D,3,FALSE)</f>
        <v>150449.05503615501</v>
      </c>
      <c r="J5" s="21">
        <f>VLOOKUP(B5,RMS!B:E,4,FALSE)</f>
        <v>117518.158609682</v>
      </c>
      <c r="K5" s="22">
        <f t="shared" si="1"/>
        <v>-5.423615500330925E-2</v>
      </c>
      <c r="L5" s="22">
        <f t="shared" si="2"/>
        <v>3.0390318017452955E-2</v>
      </c>
      <c r="M5" s="35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VLOOKUP(C6,RA!B10:D41,3,0)</f>
        <v>180857.2401</v>
      </c>
      <c r="F6" s="25">
        <f>VLOOKUP(C6,RA!B10:I45,8,0)</f>
        <v>48683.644699999997</v>
      </c>
      <c r="G6" s="16">
        <f t="shared" si="0"/>
        <v>132173.59539999999</v>
      </c>
      <c r="H6" s="27">
        <f>RA!J10</f>
        <v>26.918272485570199</v>
      </c>
      <c r="I6" s="20">
        <f>VLOOKUP(B6,RMS!B:D,3,FALSE)</f>
        <v>180859.71330427399</v>
      </c>
      <c r="J6" s="21">
        <f>VLOOKUP(B6,RMS!B:E,4,FALSE)</f>
        <v>132173.59528888899</v>
      </c>
      <c r="K6" s="22">
        <f t="shared" si="1"/>
        <v>-2.4732042739924509</v>
      </c>
      <c r="L6" s="22">
        <f t="shared" si="2"/>
        <v>1.1111100320704281E-4</v>
      </c>
      <c r="M6" s="35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VLOOKUP(C7,RA!B10:D42,3,0)</f>
        <v>60987.709499999997</v>
      </c>
      <c r="F7" s="25">
        <f>VLOOKUP(C7,RA!B11:I46,8,0)</f>
        <v>11228.7821</v>
      </c>
      <c r="G7" s="16">
        <f t="shared" si="0"/>
        <v>49758.9274</v>
      </c>
      <c r="H7" s="27">
        <f>RA!J11</f>
        <v>18.411549133518498</v>
      </c>
      <c r="I7" s="20">
        <f>VLOOKUP(B7,RMS!B:D,3,FALSE)</f>
        <v>60987.762462393199</v>
      </c>
      <c r="J7" s="21">
        <f>VLOOKUP(B7,RMS!B:E,4,FALSE)</f>
        <v>49758.927470085502</v>
      </c>
      <c r="K7" s="22">
        <f t="shared" si="1"/>
        <v>-5.2962393201596569E-2</v>
      </c>
      <c r="L7" s="22">
        <f t="shared" si="2"/>
        <v>-7.0085501647554338E-5</v>
      </c>
      <c r="M7" s="35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VLOOKUP(C8,RA!B12:D43,3,0)</f>
        <v>185731.26199999999</v>
      </c>
      <c r="F8" s="25">
        <f>VLOOKUP(C8,RA!B12:I47,8,0)</f>
        <v>30755.714599999999</v>
      </c>
      <c r="G8" s="16">
        <f t="shared" si="0"/>
        <v>154975.54739999998</v>
      </c>
      <c r="H8" s="27">
        <f>RA!J12</f>
        <v>16.559255705698099</v>
      </c>
      <c r="I8" s="20">
        <f>VLOOKUP(B8,RMS!B:D,3,FALSE)</f>
        <v>185731.29029316199</v>
      </c>
      <c r="J8" s="21">
        <f>VLOOKUP(B8,RMS!B:E,4,FALSE)</f>
        <v>154975.548392308</v>
      </c>
      <c r="K8" s="22">
        <f t="shared" si="1"/>
        <v>-2.82931620022282E-2</v>
      </c>
      <c r="L8" s="22">
        <f t="shared" si="2"/>
        <v>-9.9230802152305841E-4</v>
      </c>
      <c r="M8" s="35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VLOOKUP(C9,RA!B12:D44,3,0)</f>
        <v>367037.03049999999</v>
      </c>
      <c r="F9" s="25">
        <f>VLOOKUP(C9,RA!B13:I48,8,0)</f>
        <v>87077.847299999994</v>
      </c>
      <c r="G9" s="16">
        <f t="shared" si="0"/>
        <v>279959.18319999997</v>
      </c>
      <c r="H9" s="27">
        <f>RA!J13</f>
        <v>23.724540050189798</v>
      </c>
      <c r="I9" s="20">
        <f>VLOOKUP(B9,RMS!B:D,3,FALSE)</f>
        <v>367037.25310427399</v>
      </c>
      <c r="J9" s="21">
        <f>VLOOKUP(B9,RMS!B:E,4,FALSE)</f>
        <v>279959.18276581197</v>
      </c>
      <c r="K9" s="22">
        <f t="shared" si="1"/>
        <v>-0.22260427399305627</v>
      </c>
      <c r="L9" s="22">
        <f t="shared" si="2"/>
        <v>4.3418799759820104E-4</v>
      </c>
      <c r="M9" s="35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VLOOKUP(C10,RA!B14:D45,3,0)</f>
        <v>248389.49249999999</v>
      </c>
      <c r="F10" s="25">
        <f>VLOOKUP(C10,RA!B14:I49,8,0)</f>
        <v>43637.7978</v>
      </c>
      <c r="G10" s="16">
        <f t="shared" si="0"/>
        <v>204751.69469999999</v>
      </c>
      <c r="H10" s="27">
        <f>RA!J14</f>
        <v>17.568294600867599</v>
      </c>
      <c r="I10" s="20">
        <f>VLOOKUP(B10,RMS!B:D,3,FALSE)</f>
        <v>248389.482393162</v>
      </c>
      <c r="J10" s="21">
        <f>VLOOKUP(B10,RMS!B:E,4,FALSE)</f>
        <v>204751.69025555599</v>
      </c>
      <c r="K10" s="22">
        <f t="shared" si="1"/>
        <v>1.0106837988132611E-2</v>
      </c>
      <c r="L10" s="22">
        <f t="shared" si="2"/>
        <v>4.4444439990911633E-3</v>
      </c>
      <c r="M10" s="35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VLOOKUP(C11,RA!B14:D46,3,0)</f>
        <v>122898.0065</v>
      </c>
      <c r="F11" s="25">
        <f>VLOOKUP(C11,RA!B15:I50,8,0)</f>
        <v>23711.0311</v>
      </c>
      <c r="G11" s="16">
        <f t="shared" si="0"/>
        <v>99186.975399999996</v>
      </c>
      <c r="H11" s="27">
        <f>RA!J15</f>
        <v>19.293259325569299</v>
      </c>
      <c r="I11" s="20">
        <f>VLOOKUP(B11,RMS!B:D,3,FALSE)</f>
        <v>122898.118149573</v>
      </c>
      <c r="J11" s="21">
        <f>VLOOKUP(B11,RMS!B:E,4,FALSE)</f>
        <v>99186.977023076906</v>
      </c>
      <c r="K11" s="22">
        <f t="shared" si="1"/>
        <v>-0.11164957299479283</v>
      </c>
      <c r="L11" s="22">
        <f t="shared" si="2"/>
        <v>-1.6230769106186926E-3</v>
      </c>
      <c r="M11" s="35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VLOOKUP(C12,RA!B16:D47,3,0)</f>
        <v>911039.86629999999</v>
      </c>
      <c r="F12" s="25">
        <f>VLOOKUP(C12,RA!B16:I51,8,0)</f>
        <v>49290.0308</v>
      </c>
      <c r="G12" s="16">
        <f t="shared" si="0"/>
        <v>861749.83550000004</v>
      </c>
      <c r="H12" s="27">
        <f>RA!J16</f>
        <v>5.4103044908650704</v>
      </c>
      <c r="I12" s="20">
        <f>VLOOKUP(B12,RMS!B:D,3,FALSE)</f>
        <v>911039.35978034197</v>
      </c>
      <c r="J12" s="21">
        <f>VLOOKUP(B12,RMS!B:E,4,FALSE)</f>
        <v>861749.83614786295</v>
      </c>
      <c r="K12" s="22">
        <f t="shared" si="1"/>
        <v>0.50651965802535415</v>
      </c>
      <c r="L12" s="22">
        <f t="shared" si="2"/>
        <v>-6.4786290749907494E-4</v>
      </c>
      <c r="M12" s="35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VLOOKUP(C13,RA!B16:D48,3,0)</f>
        <v>492837.17739999999</v>
      </c>
      <c r="F13" s="25">
        <f>VLOOKUP(C13,RA!B17:I52,8,0)</f>
        <v>50226.373699999996</v>
      </c>
      <c r="G13" s="16">
        <f t="shared" si="0"/>
        <v>442610.80369999999</v>
      </c>
      <c r="H13" s="27">
        <f>RA!J17</f>
        <v>10.191271276443301</v>
      </c>
      <c r="I13" s="20">
        <f>VLOOKUP(B13,RMS!B:D,3,FALSE)</f>
        <v>492837.29867863201</v>
      </c>
      <c r="J13" s="21">
        <f>VLOOKUP(B13,RMS!B:E,4,FALSE)</f>
        <v>442610.80371367501</v>
      </c>
      <c r="K13" s="22">
        <f t="shared" si="1"/>
        <v>-0.12127863202476874</v>
      </c>
      <c r="L13" s="22">
        <f t="shared" si="2"/>
        <v>-1.3675016816705465E-5</v>
      </c>
      <c r="M13" s="35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VLOOKUP(C14,RA!B18:D49,3,0)</f>
        <v>1992771.5933000001</v>
      </c>
      <c r="F14" s="25">
        <f>VLOOKUP(C14,RA!B18:I53,8,0)</f>
        <v>285792.49089999998</v>
      </c>
      <c r="G14" s="16">
        <f t="shared" si="0"/>
        <v>1706979.1024000002</v>
      </c>
      <c r="H14" s="27">
        <f>RA!J18</f>
        <v>14.341457488699501</v>
      </c>
      <c r="I14" s="20">
        <f>VLOOKUP(B14,RMS!B:D,3,FALSE)</f>
        <v>1992771.3108735001</v>
      </c>
      <c r="J14" s="21">
        <f>VLOOKUP(B14,RMS!B:E,4,FALSE)</f>
        <v>1706979.10802308</v>
      </c>
      <c r="K14" s="22">
        <f t="shared" si="1"/>
        <v>0.28242649999447167</v>
      </c>
      <c r="L14" s="22">
        <f t="shared" si="2"/>
        <v>-5.6230798363685608E-3</v>
      </c>
      <c r="M14" s="35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VLOOKUP(C15,RA!B18:D50,3,0)</f>
        <v>747561.38359999994</v>
      </c>
      <c r="F15" s="25">
        <f>VLOOKUP(C15,RA!B19:I54,8,0)</f>
        <v>44744.479399999997</v>
      </c>
      <c r="G15" s="16">
        <f t="shared" si="0"/>
        <v>702816.90419999999</v>
      </c>
      <c r="H15" s="27">
        <f>RA!J19</f>
        <v>5.9853920201878097</v>
      </c>
      <c r="I15" s="20">
        <f>VLOOKUP(B15,RMS!B:D,3,FALSE)</f>
        <v>747561.26162307698</v>
      </c>
      <c r="J15" s="21">
        <f>VLOOKUP(B15,RMS!B:E,4,FALSE)</f>
        <v>702816.90261367499</v>
      </c>
      <c r="K15" s="22">
        <f t="shared" si="1"/>
        <v>0.12197692296467721</v>
      </c>
      <c r="L15" s="22">
        <f t="shared" si="2"/>
        <v>1.5863250009715557E-3</v>
      </c>
      <c r="M15" s="35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VLOOKUP(C16,RA!B20:D51,3,0)</f>
        <v>1014401.5326</v>
      </c>
      <c r="F16" s="25">
        <f>VLOOKUP(C16,RA!B20:I55,8,0)</f>
        <v>75508.301800000001</v>
      </c>
      <c r="G16" s="16">
        <f t="shared" si="0"/>
        <v>938893.23080000002</v>
      </c>
      <c r="H16" s="27">
        <f>RA!J20</f>
        <v>7.4436304927956503</v>
      </c>
      <c r="I16" s="20">
        <f>VLOOKUP(B16,RMS!B:D,3,FALSE)</f>
        <v>1014401.59</v>
      </c>
      <c r="J16" s="21">
        <f>VLOOKUP(B16,RMS!B:E,4,FALSE)</f>
        <v>938893.23080000002</v>
      </c>
      <c r="K16" s="22">
        <f t="shared" si="1"/>
        <v>-5.7399999932385981E-2</v>
      </c>
      <c r="L16" s="22">
        <f t="shared" si="2"/>
        <v>0</v>
      </c>
      <c r="M16" s="35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VLOOKUP(C17,RA!B20:D52,3,0)</f>
        <v>400633.42019999999</v>
      </c>
      <c r="F17" s="25">
        <f>VLOOKUP(C17,RA!B21:I56,8,0)</f>
        <v>27741.1518</v>
      </c>
      <c r="G17" s="16">
        <f t="shared" si="0"/>
        <v>372892.2684</v>
      </c>
      <c r="H17" s="27">
        <f>RA!J21</f>
        <v>6.9243229349541897</v>
      </c>
      <c r="I17" s="20">
        <f>VLOOKUP(B17,RMS!B:D,3,FALSE)</f>
        <v>400632.77429423598</v>
      </c>
      <c r="J17" s="21">
        <f>VLOOKUP(B17,RMS!B:E,4,FALSE)</f>
        <v>372892.268345677</v>
      </c>
      <c r="K17" s="22">
        <f t="shared" si="1"/>
        <v>0.64590576401678845</v>
      </c>
      <c r="L17" s="22">
        <f t="shared" si="2"/>
        <v>5.4322998039424419E-5</v>
      </c>
      <c r="M17" s="35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VLOOKUP(C18,RA!B22:D53,3,0)</f>
        <v>1320587.5791</v>
      </c>
      <c r="F18" s="25">
        <f>VLOOKUP(C18,RA!B22:I57,8,0)</f>
        <v>71414.274600000004</v>
      </c>
      <c r="G18" s="16">
        <f t="shared" si="0"/>
        <v>1249173.3045000001</v>
      </c>
      <c r="H18" s="27">
        <f>RA!J22</f>
        <v>5.4077651289640203</v>
      </c>
      <c r="I18" s="20">
        <f>VLOOKUP(B18,RMS!B:D,3,FALSE)</f>
        <v>1320588.3149999999</v>
      </c>
      <c r="J18" s="21">
        <f>VLOOKUP(B18,RMS!B:E,4,FALSE)</f>
        <v>1249173.2992</v>
      </c>
      <c r="K18" s="22">
        <f t="shared" si="1"/>
        <v>-0.73589999997057021</v>
      </c>
      <c r="L18" s="22">
        <f t="shared" si="2"/>
        <v>5.3000000771135092E-3</v>
      </c>
      <c r="M18" s="35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VLOOKUP(C19,RA!B22:D54,3,0)</f>
        <v>3153359.2357999999</v>
      </c>
      <c r="F19" s="25">
        <f>VLOOKUP(C19,RA!B23:I58,8,0)</f>
        <v>146920.33679999999</v>
      </c>
      <c r="G19" s="16">
        <f t="shared" si="0"/>
        <v>3006438.8989999997</v>
      </c>
      <c r="H19" s="27">
        <f>RA!J23</f>
        <v>4.6591690262250296</v>
      </c>
      <c r="I19" s="20">
        <f>VLOOKUP(B19,RMS!B:D,3,FALSE)</f>
        <v>3153360.99622906</v>
      </c>
      <c r="J19" s="21">
        <f>VLOOKUP(B19,RMS!B:E,4,FALSE)</f>
        <v>3006438.9324239301</v>
      </c>
      <c r="K19" s="22">
        <f t="shared" si="1"/>
        <v>-1.7604290600866079</v>
      </c>
      <c r="L19" s="22">
        <f t="shared" si="2"/>
        <v>-3.3423930406570435E-2</v>
      </c>
      <c r="M19" s="35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VLOOKUP(C20,RA!B24:D55,3,0)</f>
        <v>309320.18410000001</v>
      </c>
      <c r="F20" s="25">
        <f>VLOOKUP(C20,RA!B24:I59,8,0)</f>
        <v>50190.8583</v>
      </c>
      <c r="G20" s="16">
        <f t="shared" si="0"/>
        <v>259129.32580000002</v>
      </c>
      <c r="H20" s="27">
        <f>RA!J24</f>
        <v>16.226182732315301</v>
      </c>
      <c r="I20" s="20">
        <f>VLOOKUP(B20,RMS!B:D,3,FALSE)</f>
        <v>309320.17039022798</v>
      </c>
      <c r="J20" s="21">
        <f>VLOOKUP(B20,RMS!B:E,4,FALSE)</f>
        <v>259129.32303653701</v>
      </c>
      <c r="K20" s="22">
        <f t="shared" si="1"/>
        <v>1.3709772028960288E-2</v>
      </c>
      <c r="L20" s="22">
        <f t="shared" si="2"/>
        <v>2.7634630096144974E-3</v>
      </c>
      <c r="M20" s="35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VLOOKUP(C21,RA!B24:D56,3,0)</f>
        <v>385579.95260000002</v>
      </c>
      <c r="F21" s="25">
        <f>VLOOKUP(C21,RA!B25:I60,8,0)</f>
        <v>20565.065299999998</v>
      </c>
      <c r="G21" s="16">
        <f t="shared" si="0"/>
        <v>365014.8873</v>
      </c>
      <c r="H21" s="27">
        <f>RA!J25</f>
        <v>5.3335411141912203</v>
      </c>
      <c r="I21" s="20">
        <f>VLOOKUP(B21,RMS!B:D,3,FALSE)</f>
        <v>385579.94967052399</v>
      </c>
      <c r="J21" s="21">
        <f>VLOOKUP(B21,RMS!B:E,4,FALSE)</f>
        <v>365014.89452952298</v>
      </c>
      <c r="K21" s="22">
        <f t="shared" si="1"/>
        <v>2.9294760315679014E-3</v>
      </c>
      <c r="L21" s="22">
        <f t="shared" si="2"/>
        <v>-7.2295229765586555E-3</v>
      </c>
      <c r="M21" s="35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VLOOKUP(C22,RA!B26:D57,3,0)</f>
        <v>594850.90689999994</v>
      </c>
      <c r="F22" s="25">
        <f>VLOOKUP(C22,RA!B26:I61,8,0)</f>
        <v>134948.9865</v>
      </c>
      <c r="G22" s="16">
        <f t="shared" si="0"/>
        <v>459901.92039999994</v>
      </c>
      <c r="H22" s="27">
        <f>RA!J26</f>
        <v>22.686186561145501</v>
      </c>
      <c r="I22" s="20">
        <f>VLOOKUP(B22,RMS!B:D,3,FALSE)</f>
        <v>594850.88561753999</v>
      </c>
      <c r="J22" s="21">
        <f>VLOOKUP(B22,RMS!B:E,4,FALSE)</f>
        <v>459901.88420076401</v>
      </c>
      <c r="K22" s="22">
        <f t="shared" si="1"/>
        <v>2.1282459958456457E-2</v>
      </c>
      <c r="L22" s="22">
        <f t="shared" si="2"/>
        <v>3.619923593942076E-2</v>
      </c>
      <c r="M22" s="35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VLOOKUP(C23,RA!B26:D58,3,0)</f>
        <v>297254.93599999999</v>
      </c>
      <c r="F23" s="25">
        <f>VLOOKUP(C23,RA!B27:I62,8,0)</f>
        <v>80804.391199999998</v>
      </c>
      <c r="G23" s="16">
        <f t="shared" si="0"/>
        <v>216450.54479999997</v>
      </c>
      <c r="H23" s="27">
        <f>RA!J27</f>
        <v>27.183532185315801</v>
      </c>
      <c r="I23" s="20">
        <f>VLOOKUP(B23,RMS!B:D,3,FALSE)</f>
        <v>297254.76445079001</v>
      </c>
      <c r="J23" s="21">
        <f>VLOOKUP(B23,RMS!B:E,4,FALSE)</f>
        <v>216450.54978431799</v>
      </c>
      <c r="K23" s="22">
        <f t="shared" si="1"/>
        <v>0.1715492099756375</v>
      </c>
      <c r="L23" s="22">
        <f t="shared" si="2"/>
        <v>-4.9843180167954415E-3</v>
      </c>
      <c r="M23" s="35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VLOOKUP(C24,RA!B28:D59,3,0)</f>
        <v>1280611.2838000001</v>
      </c>
      <c r="F24" s="25">
        <f>VLOOKUP(C24,RA!B28:I63,8,0)</f>
        <v>66201.517200000002</v>
      </c>
      <c r="G24" s="16">
        <f t="shared" si="0"/>
        <v>1214409.7666000002</v>
      </c>
      <c r="H24" s="27">
        <f>RA!J28</f>
        <v>5.16952474474206</v>
      </c>
      <c r="I24" s="20">
        <f>VLOOKUP(B24,RMS!B:D,3,FALSE)</f>
        <v>1280611.2797725101</v>
      </c>
      <c r="J24" s="21">
        <f>VLOOKUP(B24,RMS!B:E,4,FALSE)</f>
        <v>1214409.7696672601</v>
      </c>
      <c r="K24" s="22">
        <f t="shared" si="1"/>
        <v>4.0274900384247303E-3</v>
      </c>
      <c r="L24" s="22">
        <f t="shared" si="2"/>
        <v>-3.0672599095851183E-3</v>
      </c>
      <c r="M24" s="35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VLOOKUP(C25,RA!B28:D60,3,0)</f>
        <v>674232.34759999998</v>
      </c>
      <c r="F25" s="25">
        <f>VLOOKUP(C25,RA!B29:I64,8,0)</f>
        <v>91897.381200000003</v>
      </c>
      <c r="G25" s="16">
        <f t="shared" si="0"/>
        <v>582334.96640000003</v>
      </c>
      <c r="H25" s="27">
        <f>RA!J29</f>
        <v>13.629927654334301</v>
      </c>
      <c r="I25" s="20">
        <f>VLOOKUP(B25,RMS!B:D,3,FALSE)</f>
        <v>674232.34376725706</v>
      </c>
      <c r="J25" s="21">
        <f>VLOOKUP(B25,RMS!B:E,4,FALSE)</f>
        <v>582334.95214622503</v>
      </c>
      <c r="K25" s="22">
        <f t="shared" si="1"/>
        <v>3.832742921076715E-3</v>
      </c>
      <c r="L25" s="22">
        <f t="shared" si="2"/>
        <v>1.4253775007091463E-2</v>
      </c>
      <c r="M25" s="35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VLOOKUP(C26,RA!B30:D61,3,0)</f>
        <v>984659.27500000002</v>
      </c>
      <c r="F26" s="25">
        <f>VLOOKUP(C26,RA!B30:I65,8,0)</f>
        <v>105175.9819</v>
      </c>
      <c r="G26" s="16">
        <f t="shared" si="0"/>
        <v>879483.29310000001</v>
      </c>
      <c r="H26" s="27">
        <f>RA!J30</f>
        <v>10.6814595231432</v>
      </c>
      <c r="I26" s="20">
        <f>VLOOKUP(B26,RMS!B:D,3,FALSE)</f>
        <v>984659.21373274305</v>
      </c>
      <c r="J26" s="21">
        <f>VLOOKUP(B26,RMS!B:E,4,FALSE)</f>
        <v>879483.29555841605</v>
      </c>
      <c r="K26" s="22">
        <f t="shared" si="1"/>
        <v>6.1267256969586015E-2</v>
      </c>
      <c r="L26" s="22">
        <f t="shared" si="2"/>
        <v>-2.4584160419180989E-3</v>
      </c>
      <c r="M26" s="35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VLOOKUP(C27,RA!B30:D62,3,0)</f>
        <v>685385.73419999995</v>
      </c>
      <c r="F27" s="25">
        <f>VLOOKUP(C27,RA!B31:I66,8,0)</f>
        <v>28264.3645</v>
      </c>
      <c r="G27" s="16">
        <f t="shared" si="0"/>
        <v>657121.36969999992</v>
      </c>
      <c r="H27" s="27">
        <f>RA!J31</f>
        <v>4.1238623872133697</v>
      </c>
      <c r="I27" s="20">
        <f>VLOOKUP(B27,RMS!B:D,3,FALSE)</f>
        <v>685385.66297876101</v>
      </c>
      <c r="J27" s="21">
        <f>VLOOKUP(B27,RMS!B:E,4,FALSE)</f>
        <v>657122.68559646001</v>
      </c>
      <c r="K27" s="22">
        <f t="shared" si="1"/>
        <v>7.1221238933503628E-2</v>
      </c>
      <c r="L27" s="22">
        <f t="shared" si="2"/>
        <v>-1.3158964600879699</v>
      </c>
      <c r="M27" s="35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VLOOKUP(C28,RA!B32:D63,3,0)</f>
        <v>138411.70509999999</v>
      </c>
      <c r="F28" s="25">
        <f>VLOOKUP(C28,RA!B32:I67,8,0)</f>
        <v>36917.260199999997</v>
      </c>
      <c r="G28" s="16">
        <f t="shared" si="0"/>
        <v>101494.4449</v>
      </c>
      <c r="H28" s="27">
        <f>RA!J32</f>
        <v>26.672065179262098</v>
      </c>
      <c r="I28" s="20">
        <f>VLOOKUP(B28,RMS!B:D,3,FALSE)</f>
        <v>138411.59621328901</v>
      </c>
      <c r="J28" s="21">
        <f>VLOOKUP(B28,RMS!B:E,4,FALSE)</f>
        <v>101494.438876778</v>
      </c>
      <c r="K28" s="22">
        <f t="shared" si="1"/>
        <v>0.10888671097927727</v>
      </c>
      <c r="L28" s="22">
        <f t="shared" si="2"/>
        <v>6.023221998475492E-3</v>
      </c>
      <c r="M28" s="35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2"/>
      <c r="B30" s="12">
        <v>41</v>
      </c>
      <c r="C30" s="39" t="s">
        <v>36</v>
      </c>
      <c r="D30" s="39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2"/>
      <c r="B31" s="12">
        <v>42</v>
      </c>
      <c r="C31" s="39" t="s">
        <v>32</v>
      </c>
      <c r="D31" s="39"/>
      <c r="E31" s="15">
        <f>VLOOKUP(C31,RA!B34:D66,3,0)</f>
        <v>236186.30609999999</v>
      </c>
      <c r="F31" s="25">
        <f>VLOOKUP(C31,RA!B35:I70,8,0)</f>
        <v>22551.765299999999</v>
      </c>
      <c r="G31" s="16">
        <f t="shared" si="0"/>
        <v>213634.54079999999</v>
      </c>
      <c r="H31" s="27">
        <f>RA!J35</f>
        <v>9.5482950186162405</v>
      </c>
      <c r="I31" s="20">
        <f>VLOOKUP(B31,RMS!B:D,3,FALSE)</f>
        <v>236186.30600000001</v>
      </c>
      <c r="J31" s="21">
        <f>VLOOKUP(B31,RMS!B:E,4,FALSE)</f>
        <v>213634.5472</v>
      </c>
      <c r="K31" s="22">
        <f t="shared" si="1"/>
        <v>9.9999975645914674E-5</v>
      </c>
      <c r="L31" s="22">
        <f t="shared" si="2"/>
        <v>-6.4000000129453838E-3</v>
      </c>
      <c r="M31" s="35"/>
    </row>
    <row r="32" spans="1:13" x14ac:dyDescent="0.15">
      <c r="A32" s="42"/>
      <c r="B32" s="12">
        <v>71</v>
      </c>
      <c r="C32" s="39" t="s">
        <v>37</v>
      </c>
      <c r="D32" s="39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2"/>
      <c r="B33" s="12">
        <v>72</v>
      </c>
      <c r="C33" s="39" t="s">
        <v>38</v>
      </c>
      <c r="D33" s="39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2"/>
      <c r="B34" s="12">
        <v>73</v>
      </c>
      <c r="C34" s="39" t="s">
        <v>39</v>
      </c>
      <c r="D34" s="39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2"/>
      <c r="B35" s="12">
        <v>75</v>
      </c>
      <c r="C35" s="39" t="s">
        <v>33</v>
      </c>
      <c r="D35" s="39"/>
      <c r="E35" s="15">
        <f>VLOOKUP(C35,RA!B8:D70,3,0)</f>
        <v>306009.40240000002</v>
      </c>
      <c r="F35" s="25">
        <f>VLOOKUP(C35,RA!B8:I74,8,0)</f>
        <v>17393.2696</v>
      </c>
      <c r="G35" s="16">
        <f t="shared" si="0"/>
        <v>288616.13280000002</v>
      </c>
      <c r="H35" s="27">
        <f>RA!J39</f>
        <v>5.6839003846242599</v>
      </c>
      <c r="I35" s="20">
        <f>VLOOKUP(B35,RMS!B:D,3,FALSE)</f>
        <v>306009.40170940198</v>
      </c>
      <c r="J35" s="21">
        <f>VLOOKUP(B35,RMS!B:E,4,FALSE)</f>
        <v>288616.13247863197</v>
      </c>
      <c r="K35" s="22">
        <f t="shared" si="1"/>
        <v>6.9059804081916809E-4</v>
      </c>
      <c r="L35" s="22">
        <f t="shared" si="2"/>
        <v>3.2136804657056928E-4</v>
      </c>
      <c r="M35" s="35"/>
    </row>
    <row r="36" spans="1:13" x14ac:dyDescent="0.15">
      <c r="A36" s="42"/>
      <c r="B36" s="12">
        <v>76</v>
      </c>
      <c r="C36" s="39" t="s">
        <v>34</v>
      </c>
      <c r="D36" s="39"/>
      <c r="E36" s="15">
        <f>VLOOKUP(C36,RA!B8:D71,3,0)</f>
        <v>546560.18090000004</v>
      </c>
      <c r="F36" s="25">
        <f>VLOOKUP(C36,RA!B8:I75,8,0)</f>
        <v>40036.892899999999</v>
      </c>
      <c r="G36" s="16">
        <f t="shared" si="0"/>
        <v>506523.28800000006</v>
      </c>
      <c r="H36" s="27">
        <f>RA!J40</f>
        <v>7.3252487647513496</v>
      </c>
      <c r="I36" s="20">
        <f>VLOOKUP(B36,RMS!B:D,3,FALSE)</f>
        <v>546560.17393846205</v>
      </c>
      <c r="J36" s="21">
        <f>VLOOKUP(B36,RMS!B:E,4,FALSE)</f>
        <v>506523.29056666698</v>
      </c>
      <c r="K36" s="22">
        <f t="shared" si="1"/>
        <v>6.96153799071908E-3</v>
      </c>
      <c r="L36" s="22">
        <f t="shared" si="2"/>
        <v>-2.5666669243946671E-3</v>
      </c>
      <c r="M36" s="35"/>
    </row>
    <row r="37" spans="1:13" x14ac:dyDescent="0.15">
      <c r="A37" s="42"/>
      <c r="B37" s="12">
        <v>77</v>
      </c>
      <c r="C37" s="39" t="s">
        <v>40</v>
      </c>
      <c r="D37" s="39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2"/>
      <c r="B38" s="12">
        <v>78</v>
      </c>
      <c r="C38" s="39" t="s">
        <v>41</v>
      </c>
      <c r="D38" s="39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2"/>
      <c r="B39" s="12">
        <v>9101</v>
      </c>
      <c r="C39" s="39" t="s">
        <v>72</v>
      </c>
      <c r="D39" s="39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VLOOKUP(C40,RA!B8:D74,3,0)</f>
        <v>32311.1162</v>
      </c>
      <c r="F40" s="25">
        <f>VLOOKUP(C40,RA!B8:I78,8,0)</f>
        <v>2699.5608999999999</v>
      </c>
      <c r="G40" s="16">
        <f t="shared" si="0"/>
        <v>29611.5553</v>
      </c>
      <c r="H40" s="27">
        <f>RA!J43</f>
        <v>0</v>
      </c>
      <c r="I40" s="20">
        <f>VLOOKUP(B40,RMS!B:D,3,FALSE)</f>
        <v>32311.116254443699</v>
      </c>
      <c r="J40" s="21">
        <f>VLOOKUP(B40,RMS!B:E,4,FALSE)</f>
        <v>29611.555328643801</v>
      </c>
      <c r="K40" s="22">
        <f t="shared" si="1"/>
        <v>-5.4443698900286108E-5</v>
      </c>
      <c r="L40" s="22">
        <f t="shared" si="2"/>
        <v>-2.8643800760619342E-5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57" t="s">
        <v>47</v>
      </c>
      <c r="W1" s="47"/>
    </row>
    <row r="2" spans="1:23" ht="12.7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57"/>
      <c r="W2" s="47"/>
    </row>
    <row r="3" spans="1:23" ht="23.25" thickBot="1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58" t="s">
        <v>48</v>
      </c>
      <c r="W3" s="47"/>
    </row>
    <row r="4" spans="1:23" ht="15" thickTop="1" thickBo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56"/>
      <c r="W4" s="47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8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0" t="s">
        <v>5</v>
      </c>
      <c r="B7" s="51"/>
      <c r="C7" s="52"/>
      <c r="D7" s="66">
        <v>18483201.861900002</v>
      </c>
      <c r="E7" s="66">
        <v>24761914.214299999</v>
      </c>
      <c r="F7" s="67">
        <v>74.643671333074707</v>
      </c>
      <c r="G7" s="66">
        <v>15085153.038699999</v>
      </c>
      <c r="H7" s="67">
        <v>22.525782897147401</v>
      </c>
      <c r="I7" s="66">
        <v>1894665.6357</v>
      </c>
      <c r="J7" s="67">
        <v>10.250743620376401</v>
      </c>
      <c r="K7" s="66">
        <v>1531590.3622999999</v>
      </c>
      <c r="L7" s="67">
        <v>10.152965358527</v>
      </c>
      <c r="M7" s="67">
        <v>0.23705769005673699</v>
      </c>
      <c r="N7" s="66">
        <v>463689102.39319998</v>
      </c>
      <c r="O7" s="66">
        <v>6361849523.6211996</v>
      </c>
      <c r="P7" s="66">
        <v>1072504</v>
      </c>
      <c r="Q7" s="66">
        <v>904240</v>
      </c>
      <c r="R7" s="67">
        <v>18.608334070600701</v>
      </c>
      <c r="S7" s="66">
        <v>17.2336903749543</v>
      </c>
      <c r="T7" s="66">
        <v>16.48498889056</v>
      </c>
      <c r="U7" s="68">
        <v>4.3444060332101904</v>
      </c>
      <c r="V7" s="56"/>
      <c r="W7" s="56"/>
    </row>
    <row r="8" spans="1:23" ht="14.25" thickBot="1" x14ac:dyDescent="0.2">
      <c r="A8" s="53">
        <v>41965</v>
      </c>
      <c r="B8" s="43" t="s">
        <v>6</v>
      </c>
      <c r="C8" s="44"/>
      <c r="D8" s="69">
        <v>662287.00080000004</v>
      </c>
      <c r="E8" s="69">
        <v>1017275.7627</v>
      </c>
      <c r="F8" s="70">
        <v>65.103979184777998</v>
      </c>
      <c r="G8" s="69">
        <v>521595.98420000001</v>
      </c>
      <c r="H8" s="70">
        <v>26.973178640511499</v>
      </c>
      <c r="I8" s="69">
        <v>167355.2715</v>
      </c>
      <c r="J8" s="70">
        <v>25.269297343575499</v>
      </c>
      <c r="K8" s="69">
        <v>84203.031700000007</v>
      </c>
      <c r="L8" s="70">
        <v>16.143343555289601</v>
      </c>
      <c r="M8" s="70">
        <v>0.98752073555090303</v>
      </c>
      <c r="N8" s="69">
        <v>17453027.0196</v>
      </c>
      <c r="O8" s="69">
        <v>241869427.3272</v>
      </c>
      <c r="P8" s="69">
        <v>27296</v>
      </c>
      <c r="Q8" s="69">
        <v>23397</v>
      </c>
      <c r="R8" s="70">
        <v>16.6645296405522</v>
      </c>
      <c r="S8" s="69">
        <v>24.2631521395076</v>
      </c>
      <c r="T8" s="69">
        <v>23.9065464760439</v>
      </c>
      <c r="U8" s="71">
        <v>1.4697416947859101</v>
      </c>
      <c r="V8" s="56"/>
      <c r="W8" s="56"/>
    </row>
    <row r="9" spans="1:23" ht="12" customHeight="1" thickBot="1" x14ac:dyDescent="0.2">
      <c r="A9" s="54"/>
      <c r="B9" s="43" t="s">
        <v>7</v>
      </c>
      <c r="C9" s="44"/>
      <c r="D9" s="69">
        <v>150449.00080000001</v>
      </c>
      <c r="E9" s="69">
        <v>156623.70250000001</v>
      </c>
      <c r="F9" s="70">
        <v>96.057619886747304</v>
      </c>
      <c r="G9" s="69">
        <v>91853.995999999999</v>
      </c>
      <c r="H9" s="70">
        <v>63.791459655168403</v>
      </c>
      <c r="I9" s="69">
        <v>32930.811800000003</v>
      </c>
      <c r="J9" s="70">
        <v>21.888355273144501</v>
      </c>
      <c r="K9" s="69">
        <v>20436.1005</v>
      </c>
      <c r="L9" s="70">
        <v>22.248461025038001</v>
      </c>
      <c r="M9" s="70">
        <v>0.61140388793840605</v>
      </c>
      <c r="N9" s="69">
        <v>2163738.9827999999</v>
      </c>
      <c r="O9" s="69">
        <v>41175016.749600001</v>
      </c>
      <c r="P9" s="69">
        <v>8533</v>
      </c>
      <c r="Q9" s="69">
        <v>5411</v>
      </c>
      <c r="R9" s="70">
        <v>57.697283311772303</v>
      </c>
      <c r="S9" s="69">
        <v>17.6314310090238</v>
      </c>
      <c r="T9" s="69">
        <v>17.8760856958048</v>
      </c>
      <c r="U9" s="71">
        <v>-1.3876053886711499</v>
      </c>
      <c r="V9" s="56"/>
      <c r="W9" s="56"/>
    </row>
    <row r="10" spans="1:23" ht="14.25" thickBot="1" x14ac:dyDescent="0.2">
      <c r="A10" s="54"/>
      <c r="B10" s="43" t="s">
        <v>8</v>
      </c>
      <c r="C10" s="44"/>
      <c r="D10" s="69">
        <v>180857.2401</v>
      </c>
      <c r="E10" s="69">
        <v>205430.05600000001</v>
      </c>
      <c r="F10" s="70">
        <v>88.038354085830605</v>
      </c>
      <c r="G10" s="69">
        <v>116289.4912</v>
      </c>
      <c r="H10" s="70">
        <v>55.523287817085198</v>
      </c>
      <c r="I10" s="69">
        <v>48683.644699999997</v>
      </c>
      <c r="J10" s="70">
        <v>26.918272485570199</v>
      </c>
      <c r="K10" s="69">
        <v>29711.836899999998</v>
      </c>
      <c r="L10" s="70">
        <v>25.5498898424968</v>
      </c>
      <c r="M10" s="70">
        <v>0.63852692325461702</v>
      </c>
      <c r="N10" s="69">
        <v>2759241.3309999998</v>
      </c>
      <c r="O10" s="69">
        <v>57802379.5176</v>
      </c>
      <c r="P10" s="69">
        <v>100442</v>
      </c>
      <c r="Q10" s="69">
        <v>80457</v>
      </c>
      <c r="R10" s="70">
        <v>24.839355183514201</v>
      </c>
      <c r="S10" s="69">
        <v>1.80061368849684</v>
      </c>
      <c r="T10" s="69">
        <v>1.360945249015</v>
      </c>
      <c r="U10" s="71">
        <v>24.417699492714501</v>
      </c>
      <c r="V10" s="56"/>
      <c r="W10" s="56"/>
    </row>
    <row r="11" spans="1:23" ht="14.25" thickBot="1" x14ac:dyDescent="0.2">
      <c r="A11" s="54"/>
      <c r="B11" s="43" t="s">
        <v>9</v>
      </c>
      <c r="C11" s="44"/>
      <c r="D11" s="69">
        <v>60987.709499999997</v>
      </c>
      <c r="E11" s="69">
        <v>87832.287299999996</v>
      </c>
      <c r="F11" s="70">
        <v>69.436549331443899</v>
      </c>
      <c r="G11" s="69">
        <v>49010.004000000001</v>
      </c>
      <c r="H11" s="70">
        <v>24.439307329989202</v>
      </c>
      <c r="I11" s="69">
        <v>11228.7821</v>
      </c>
      <c r="J11" s="70">
        <v>18.411549133518498</v>
      </c>
      <c r="K11" s="69">
        <v>10743.474200000001</v>
      </c>
      <c r="L11" s="70">
        <v>21.920982091737802</v>
      </c>
      <c r="M11" s="70">
        <v>4.5172342853488E-2</v>
      </c>
      <c r="N11" s="69">
        <v>1776499.1044000001</v>
      </c>
      <c r="O11" s="69">
        <v>23887438.850299999</v>
      </c>
      <c r="P11" s="69">
        <v>3239</v>
      </c>
      <c r="Q11" s="69">
        <v>2722</v>
      </c>
      <c r="R11" s="70">
        <v>18.993387215282901</v>
      </c>
      <c r="S11" s="69">
        <v>18.8291786045076</v>
      </c>
      <c r="T11" s="69">
        <v>18.521578324761201</v>
      </c>
      <c r="U11" s="71">
        <v>1.63363621009322</v>
      </c>
      <c r="V11" s="56"/>
      <c r="W11" s="56"/>
    </row>
    <row r="12" spans="1:23" ht="14.25" thickBot="1" x14ac:dyDescent="0.2">
      <c r="A12" s="54"/>
      <c r="B12" s="43" t="s">
        <v>10</v>
      </c>
      <c r="C12" s="44"/>
      <c r="D12" s="69">
        <v>185731.26199999999</v>
      </c>
      <c r="E12" s="69">
        <v>345830.14649999997</v>
      </c>
      <c r="F12" s="70">
        <v>53.705920053444501</v>
      </c>
      <c r="G12" s="69">
        <v>244974.45600000001</v>
      </c>
      <c r="H12" s="70">
        <v>-24.1834169028627</v>
      </c>
      <c r="I12" s="69">
        <v>30755.714599999999</v>
      </c>
      <c r="J12" s="70">
        <v>16.559255705698099</v>
      </c>
      <c r="K12" s="69">
        <v>-13738.4761</v>
      </c>
      <c r="L12" s="70">
        <v>-5.6081259753874102</v>
      </c>
      <c r="M12" s="70">
        <v>-3.2386554648517398</v>
      </c>
      <c r="N12" s="69">
        <v>11354240.567299999</v>
      </c>
      <c r="O12" s="69">
        <v>84979843.981099993</v>
      </c>
      <c r="P12" s="69">
        <v>1990</v>
      </c>
      <c r="Q12" s="69">
        <v>1750</v>
      </c>
      <c r="R12" s="70">
        <v>13.714285714285699</v>
      </c>
      <c r="S12" s="69">
        <v>93.332292462311599</v>
      </c>
      <c r="T12" s="69">
        <v>101.223367428571</v>
      </c>
      <c r="U12" s="71">
        <v>-8.4548174678623198</v>
      </c>
      <c r="V12" s="56"/>
      <c r="W12" s="56"/>
    </row>
    <row r="13" spans="1:23" ht="14.25" thickBot="1" x14ac:dyDescent="0.2">
      <c r="A13" s="54"/>
      <c r="B13" s="43" t="s">
        <v>11</v>
      </c>
      <c r="C13" s="44"/>
      <c r="D13" s="69">
        <v>367037.03049999999</v>
      </c>
      <c r="E13" s="69">
        <v>576583.60549999995</v>
      </c>
      <c r="F13" s="70">
        <v>63.657208945737203</v>
      </c>
      <c r="G13" s="69">
        <v>362552.88880000002</v>
      </c>
      <c r="H13" s="70">
        <v>1.2368241540818801</v>
      </c>
      <c r="I13" s="69">
        <v>87077.847299999994</v>
      </c>
      <c r="J13" s="70">
        <v>23.724540050189798</v>
      </c>
      <c r="K13" s="69">
        <v>67652.679199999999</v>
      </c>
      <c r="L13" s="70">
        <v>18.660085546117401</v>
      </c>
      <c r="M13" s="70">
        <v>0.287130802943869</v>
      </c>
      <c r="N13" s="69">
        <v>12013781.3539</v>
      </c>
      <c r="O13" s="69">
        <v>120690854.3312</v>
      </c>
      <c r="P13" s="69">
        <v>11582</v>
      </c>
      <c r="Q13" s="69">
        <v>10066</v>
      </c>
      <c r="R13" s="70">
        <v>15.0606000397377</v>
      </c>
      <c r="S13" s="69">
        <v>31.6902979191849</v>
      </c>
      <c r="T13" s="69">
        <v>30.531821925293102</v>
      </c>
      <c r="U13" s="71">
        <v>3.6556172392136301</v>
      </c>
      <c r="V13" s="56"/>
      <c r="W13" s="56"/>
    </row>
    <row r="14" spans="1:23" ht="14.25" thickBot="1" x14ac:dyDescent="0.2">
      <c r="A14" s="54"/>
      <c r="B14" s="43" t="s">
        <v>12</v>
      </c>
      <c r="C14" s="44"/>
      <c r="D14" s="69">
        <v>248389.49249999999</v>
      </c>
      <c r="E14" s="69">
        <v>248826.44589999999</v>
      </c>
      <c r="F14" s="70">
        <v>99.824394308884905</v>
      </c>
      <c r="G14" s="69">
        <v>175723.40470000001</v>
      </c>
      <c r="H14" s="70">
        <v>41.352538054937902</v>
      </c>
      <c r="I14" s="69">
        <v>43637.7978</v>
      </c>
      <c r="J14" s="70">
        <v>17.568294600867599</v>
      </c>
      <c r="K14" s="69">
        <v>33883.134899999997</v>
      </c>
      <c r="L14" s="70">
        <v>19.282084226541301</v>
      </c>
      <c r="M14" s="70">
        <v>0.287891392835673</v>
      </c>
      <c r="N14" s="69">
        <v>5506462.8619999997</v>
      </c>
      <c r="O14" s="69">
        <v>58249408.659299999</v>
      </c>
      <c r="P14" s="69">
        <v>2817</v>
      </c>
      <c r="Q14" s="69">
        <v>2096</v>
      </c>
      <c r="R14" s="70">
        <v>34.3988549618321</v>
      </c>
      <c r="S14" s="69">
        <v>88.1751837060703</v>
      </c>
      <c r="T14" s="69">
        <v>77.293957299618299</v>
      </c>
      <c r="U14" s="71">
        <v>12.3404635512008</v>
      </c>
      <c r="V14" s="56"/>
      <c r="W14" s="56"/>
    </row>
    <row r="15" spans="1:23" ht="14.25" thickBot="1" x14ac:dyDescent="0.2">
      <c r="A15" s="54"/>
      <c r="B15" s="43" t="s">
        <v>13</v>
      </c>
      <c r="C15" s="44"/>
      <c r="D15" s="69">
        <v>122898.0065</v>
      </c>
      <c r="E15" s="69">
        <v>182365.7053</v>
      </c>
      <c r="F15" s="70">
        <v>67.390963831619104</v>
      </c>
      <c r="G15" s="69">
        <v>106665.01330000001</v>
      </c>
      <c r="H15" s="70">
        <v>15.2186670190946</v>
      </c>
      <c r="I15" s="69">
        <v>23711.0311</v>
      </c>
      <c r="J15" s="70">
        <v>19.293259325569299</v>
      </c>
      <c r="K15" s="69">
        <v>20703.7487</v>
      </c>
      <c r="L15" s="70">
        <v>19.410065268327301</v>
      </c>
      <c r="M15" s="70">
        <v>0.14525303816115201</v>
      </c>
      <c r="N15" s="69">
        <v>5087379.5943</v>
      </c>
      <c r="O15" s="69">
        <v>45955520.262800001</v>
      </c>
      <c r="P15" s="69">
        <v>4483</v>
      </c>
      <c r="Q15" s="69">
        <v>3859</v>
      </c>
      <c r="R15" s="70">
        <v>16.169992225965299</v>
      </c>
      <c r="S15" s="69">
        <v>27.414232991300501</v>
      </c>
      <c r="T15" s="69">
        <v>25.946622130085501</v>
      </c>
      <c r="U15" s="71">
        <v>5.3534631506221002</v>
      </c>
      <c r="V15" s="56"/>
      <c r="W15" s="56"/>
    </row>
    <row r="16" spans="1:23" ht="14.25" thickBot="1" x14ac:dyDescent="0.2">
      <c r="A16" s="54"/>
      <c r="B16" s="43" t="s">
        <v>14</v>
      </c>
      <c r="C16" s="44"/>
      <c r="D16" s="69">
        <v>911039.86629999999</v>
      </c>
      <c r="E16" s="69">
        <v>891271.1348</v>
      </c>
      <c r="F16" s="70">
        <v>102.21803789308601</v>
      </c>
      <c r="G16" s="69">
        <v>602780.96470000001</v>
      </c>
      <c r="H16" s="70">
        <v>51.139455233696502</v>
      </c>
      <c r="I16" s="69">
        <v>49290.0308</v>
      </c>
      <c r="J16" s="70">
        <v>5.4103044908650704</v>
      </c>
      <c r="K16" s="69">
        <v>25707.0707</v>
      </c>
      <c r="L16" s="70">
        <v>4.26474494143892</v>
      </c>
      <c r="M16" s="70">
        <v>0.91737251494780403</v>
      </c>
      <c r="N16" s="69">
        <v>19009615.3233</v>
      </c>
      <c r="O16" s="69">
        <v>329708802.0402</v>
      </c>
      <c r="P16" s="69">
        <v>53802</v>
      </c>
      <c r="Q16" s="69">
        <v>38212</v>
      </c>
      <c r="R16" s="70">
        <v>40.7987019784361</v>
      </c>
      <c r="S16" s="69">
        <v>16.9331970242742</v>
      </c>
      <c r="T16" s="69">
        <v>17.1063870302523</v>
      </c>
      <c r="U16" s="71">
        <v>-1.02278385900674</v>
      </c>
      <c r="V16" s="56"/>
      <c r="W16" s="56"/>
    </row>
    <row r="17" spans="1:23" ht="12" thickBot="1" x14ac:dyDescent="0.2">
      <c r="A17" s="54"/>
      <c r="B17" s="43" t="s">
        <v>15</v>
      </c>
      <c r="C17" s="44"/>
      <c r="D17" s="69">
        <v>492837.17739999999</v>
      </c>
      <c r="E17" s="69">
        <v>788241.07090000005</v>
      </c>
      <c r="F17" s="70">
        <v>62.523661300379501</v>
      </c>
      <c r="G17" s="69">
        <v>411209.17080000002</v>
      </c>
      <c r="H17" s="70">
        <v>19.850726198833101</v>
      </c>
      <c r="I17" s="69">
        <v>50226.373699999996</v>
      </c>
      <c r="J17" s="70">
        <v>10.191271276443301</v>
      </c>
      <c r="K17" s="69">
        <v>46098.978900000002</v>
      </c>
      <c r="L17" s="70">
        <v>11.2105911476428</v>
      </c>
      <c r="M17" s="70">
        <v>8.9533323697979006E-2</v>
      </c>
      <c r="N17" s="69">
        <v>12647475.070599999</v>
      </c>
      <c r="O17" s="69">
        <v>311677775.19630003</v>
      </c>
      <c r="P17" s="69">
        <v>11898</v>
      </c>
      <c r="Q17" s="69">
        <v>10314</v>
      </c>
      <c r="R17" s="70">
        <v>15.357766143106501</v>
      </c>
      <c r="S17" s="69">
        <v>41.421850512691201</v>
      </c>
      <c r="T17" s="69">
        <v>40.260933478766702</v>
      </c>
      <c r="U17" s="71">
        <v>2.8026682042339002</v>
      </c>
      <c r="V17" s="38"/>
      <c r="W17" s="38"/>
    </row>
    <row r="18" spans="1:23" ht="12" thickBot="1" x14ac:dyDescent="0.2">
      <c r="A18" s="54"/>
      <c r="B18" s="43" t="s">
        <v>16</v>
      </c>
      <c r="C18" s="44"/>
      <c r="D18" s="69">
        <v>1992771.5933000001</v>
      </c>
      <c r="E18" s="69">
        <v>2397658.8199</v>
      </c>
      <c r="F18" s="70">
        <v>83.1132259836332</v>
      </c>
      <c r="G18" s="69">
        <v>1525913.8478999999</v>
      </c>
      <c r="H18" s="70">
        <v>30.595288590014501</v>
      </c>
      <c r="I18" s="69">
        <v>285792.49089999998</v>
      </c>
      <c r="J18" s="70">
        <v>14.341457488699501</v>
      </c>
      <c r="K18" s="69">
        <v>236410.66010000001</v>
      </c>
      <c r="L18" s="70">
        <v>15.493054239291</v>
      </c>
      <c r="M18" s="70">
        <v>0.20888157403355601</v>
      </c>
      <c r="N18" s="69">
        <v>43830967.213600002</v>
      </c>
      <c r="O18" s="69">
        <v>727738982.59019995</v>
      </c>
      <c r="P18" s="69">
        <v>102683</v>
      </c>
      <c r="Q18" s="69">
        <v>76745</v>
      </c>
      <c r="R18" s="70">
        <v>33.7976415401655</v>
      </c>
      <c r="S18" s="69">
        <v>19.407025440433198</v>
      </c>
      <c r="T18" s="69">
        <v>19.240584358590102</v>
      </c>
      <c r="U18" s="71">
        <v>0.85763314091540999</v>
      </c>
      <c r="V18" s="38"/>
      <c r="W18" s="38"/>
    </row>
    <row r="19" spans="1:23" ht="12" thickBot="1" x14ac:dyDescent="0.2">
      <c r="A19" s="54"/>
      <c r="B19" s="43" t="s">
        <v>17</v>
      </c>
      <c r="C19" s="44"/>
      <c r="D19" s="69">
        <v>747561.38359999994</v>
      </c>
      <c r="E19" s="69">
        <v>1015676.5405999999</v>
      </c>
      <c r="F19" s="70">
        <v>73.602308778185105</v>
      </c>
      <c r="G19" s="69">
        <v>629605.20460000006</v>
      </c>
      <c r="H19" s="70">
        <v>18.734943443636201</v>
      </c>
      <c r="I19" s="69">
        <v>44744.479399999997</v>
      </c>
      <c r="J19" s="70">
        <v>5.9853920201878097</v>
      </c>
      <c r="K19" s="69">
        <v>47561.758099999999</v>
      </c>
      <c r="L19" s="70">
        <v>7.5542193349905498</v>
      </c>
      <c r="M19" s="70">
        <v>-5.9234116074444003E-2</v>
      </c>
      <c r="N19" s="69">
        <v>17946727.2577</v>
      </c>
      <c r="O19" s="69">
        <v>240337089.5668</v>
      </c>
      <c r="P19" s="69">
        <v>19517</v>
      </c>
      <c r="Q19" s="69">
        <v>15075</v>
      </c>
      <c r="R19" s="70">
        <v>29.4660033167496</v>
      </c>
      <c r="S19" s="69">
        <v>38.303088773889399</v>
      </c>
      <c r="T19" s="69">
        <v>38.867090328358202</v>
      </c>
      <c r="U19" s="71">
        <v>-1.47247016499945</v>
      </c>
      <c r="V19" s="38"/>
      <c r="W19" s="38"/>
    </row>
    <row r="20" spans="1:23" ht="12" thickBot="1" x14ac:dyDescent="0.2">
      <c r="A20" s="54"/>
      <c r="B20" s="43" t="s">
        <v>18</v>
      </c>
      <c r="C20" s="44"/>
      <c r="D20" s="69">
        <v>1014401.5326</v>
      </c>
      <c r="E20" s="69">
        <v>1400256.0969</v>
      </c>
      <c r="F20" s="70">
        <v>72.444000411479294</v>
      </c>
      <c r="G20" s="69">
        <v>1170490.1889</v>
      </c>
      <c r="H20" s="70">
        <v>-13.335323762661201</v>
      </c>
      <c r="I20" s="69">
        <v>75508.301800000001</v>
      </c>
      <c r="J20" s="70">
        <v>7.4436304927956503</v>
      </c>
      <c r="K20" s="69">
        <v>-21059.774300000001</v>
      </c>
      <c r="L20" s="70">
        <v>-1.7992268965356699</v>
      </c>
      <c r="M20" s="70">
        <v>-4.5854278742199099</v>
      </c>
      <c r="N20" s="69">
        <v>36788292.871200003</v>
      </c>
      <c r="O20" s="69">
        <v>376378209.72399998</v>
      </c>
      <c r="P20" s="69">
        <v>46068</v>
      </c>
      <c r="Q20" s="69">
        <v>40365</v>
      </c>
      <c r="R20" s="70">
        <v>14.1285767372724</v>
      </c>
      <c r="S20" s="69">
        <v>22.019656433967199</v>
      </c>
      <c r="T20" s="69">
        <v>22.841520569800601</v>
      </c>
      <c r="U20" s="71">
        <v>-3.7324112585407798</v>
      </c>
      <c r="V20" s="38"/>
      <c r="W20" s="38"/>
    </row>
    <row r="21" spans="1:23" ht="12" thickBot="1" x14ac:dyDescent="0.2">
      <c r="A21" s="54"/>
      <c r="B21" s="43" t="s">
        <v>19</v>
      </c>
      <c r="C21" s="44"/>
      <c r="D21" s="69">
        <v>400633.42019999999</v>
      </c>
      <c r="E21" s="69">
        <v>431411.7488</v>
      </c>
      <c r="F21" s="70">
        <v>92.865672136743598</v>
      </c>
      <c r="G21" s="69">
        <v>340138.40250000003</v>
      </c>
      <c r="H21" s="70">
        <v>17.785412424873101</v>
      </c>
      <c r="I21" s="69">
        <v>27741.1518</v>
      </c>
      <c r="J21" s="70">
        <v>6.9243229349541897</v>
      </c>
      <c r="K21" s="69">
        <v>41448.991999999998</v>
      </c>
      <c r="L21" s="70">
        <v>12.185919524332499</v>
      </c>
      <c r="M21" s="70">
        <v>-0.33071588809686903</v>
      </c>
      <c r="N21" s="69">
        <v>10236917.056</v>
      </c>
      <c r="O21" s="69">
        <v>142179026.5397</v>
      </c>
      <c r="P21" s="69">
        <v>38594</v>
      </c>
      <c r="Q21" s="69">
        <v>33086</v>
      </c>
      <c r="R21" s="70">
        <v>16.647524632775198</v>
      </c>
      <c r="S21" s="69">
        <v>10.380717733326399</v>
      </c>
      <c r="T21" s="69">
        <v>10.327303354893299</v>
      </c>
      <c r="U21" s="71">
        <v>0.51455380837137898</v>
      </c>
      <c r="V21" s="38"/>
      <c r="W21" s="38"/>
    </row>
    <row r="22" spans="1:23" ht="12" thickBot="1" x14ac:dyDescent="0.2">
      <c r="A22" s="54"/>
      <c r="B22" s="43" t="s">
        <v>20</v>
      </c>
      <c r="C22" s="44"/>
      <c r="D22" s="69">
        <v>1320587.5791</v>
      </c>
      <c r="E22" s="69">
        <v>1365589.3361</v>
      </c>
      <c r="F22" s="70">
        <v>96.704590771884597</v>
      </c>
      <c r="G22" s="69">
        <v>940931.11540000001</v>
      </c>
      <c r="H22" s="70">
        <v>40.349017849048899</v>
      </c>
      <c r="I22" s="69">
        <v>71414.274600000004</v>
      </c>
      <c r="J22" s="70">
        <v>5.4077651289640203</v>
      </c>
      <c r="K22" s="69">
        <v>119626.41770000001</v>
      </c>
      <c r="L22" s="70">
        <v>12.713621193103601</v>
      </c>
      <c r="M22" s="70">
        <v>-0.403022543238792</v>
      </c>
      <c r="N22" s="69">
        <v>25161128.3616</v>
      </c>
      <c r="O22" s="69">
        <v>433652291.38349998</v>
      </c>
      <c r="P22" s="69">
        <v>80683</v>
      </c>
      <c r="Q22" s="69">
        <v>63093</v>
      </c>
      <c r="R22" s="70">
        <v>27.879479498518101</v>
      </c>
      <c r="S22" s="69">
        <v>16.367606299964098</v>
      </c>
      <c r="T22" s="69">
        <v>16.391320530011299</v>
      </c>
      <c r="U22" s="71">
        <v>-0.144885144550708</v>
      </c>
      <c r="V22" s="38"/>
      <c r="W22" s="38"/>
    </row>
    <row r="23" spans="1:23" ht="12" thickBot="1" x14ac:dyDescent="0.2">
      <c r="A23" s="54"/>
      <c r="B23" s="43" t="s">
        <v>21</v>
      </c>
      <c r="C23" s="44"/>
      <c r="D23" s="69">
        <v>3153359.2357999999</v>
      </c>
      <c r="E23" s="69">
        <v>3492221.2598000001</v>
      </c>
      <c r="F23" s="70">
        <v>90.296662244722498</v>
      </c>
      <c r="G23" s="69">
        <v>2238617.4493999998</v>
      </c>
      <c r="H23" s="70">
        <v>40.861907274294303</v>
      </c>
      <c r="I23" s="69">
        <v>146920.33679999999</v>
      </c>
      <c r="J23" s="70">
        <v>4.6591690262250296</v>
      </c>
      <c r="K23" s="69">
        <v>169309.64910000001</v>
      </c>
      <c r="L23" s="70">
        <v>7.5631345206113201</v>
      </c>
      <c r="M23" s="70">
        <v>-0.13223884414748299</v>
      </c>
      <c r="N23" s="69">
        <v>71191164.779899999</v>
      </c>
      <c r="O23" s="69">
        <v>950132092.27610004</v>
      </c>
      <c r="P23" s="69">
        <v>96953</v>
      </c>
      <c r="Q23" s="69">
        <v>80034</v>
      </c>
      <c r="R23" s="70">
        <v>21.139765599620201</v>
      </c>
      <c r="S23" s="69">
        <v>32.524617451754999</v>
      </c>
      <c r="T23" s="69">
        <v>30.1470793125422</v>
      </c>
      <c r="U23" s="71">
        <v>7.3099649603550203</v>
      </c>
      <c r="V23" s="38"/>
      <c r="W23" s="38"/>
    </row>
    <row r="24" spans="1:23" ht="12" thickBot="1" x14ac:dyDescent="0.2">
      <c r="A24" s="54"/>
      <c r="B24" s="43" t="s">
        <v>22</v>
      </c>
      <c r="C24" s="44"/>
      <c r="D24" s="69">
        <v>309320.18410000001</v>
      </c>
      <c r="E24" s="69">
        <v>388204.58130000002</v>
      </c>
      <c r="F24" s="70">
        <v>79.679684115051899</v>
      </c>
      <c r="G24" s="69">
        <v>274395.03169999999</v>
      </c>
      <c r="H24" s="70">
        <v>12.7280556734657</v>
      </c>
      <c r="I24" s="69">
        <v>50190.8583</v>
      </c>
      <c r="J24" s="70">
        <v>16.226182732315301</v>
      </c>
      <c r="K24" s="69">
        <v>42391.371200000001</v>
      </c>
      <c r="L24" s="70">
        <v>15.449030158223501</v>
      </c>
      <c r="M24" s="70">
        <v>0.18398761066733299</v>
      </c>
      <c r="N24" s="69">
        <v>6529849.9138000002</v>
      </c>
      <c r="O24" s="69">
        <v>99559952.130500004</v>
      </c>
      <c r="P24" s="69">
        <v>31964</v>
      </c>
      <c r="Q24" s="69">
        <v>27783</v>
      </c>
      <c r="R24" s="70">
        <v>15.0487708310838</v>
      </c>
      <c r="S24" s="69">
        <v>9.6771425384807905</v>
      </c>
      <c r="T24" s="69">
        <v>9.2911118993629191</v>
      </c>
      <c r="U24" s="71">
        <v>3.9890973764500801</v>
      </c>
      <c r="V24" s="38"/>
      <c r="W24" s="38"/>
    </row>
    <row r="25" spans="1:23" ht="12" thickBot="1" x14ac:dyDescent="0.2">
      <c r="A25" s="54"/>
      <c r="B25" s="43" t="s">
        <v>23</v>
      </c>
      <c r="C25" s="44"/>
      <c r="D25" s="69">
        <v>385579.95260000002</v>
      </c>
      <c r="E25" s="69">
        <v>454936.69069999998</v>
      </c>
      <c r="F25" s="70">
        <v>84.7546395975927</v>
      </c>
      <c r="G25" s="69">
        <v>290622.06579999998</v>
      </c>
      <c r="H25" s="70">
        <v>32.6740113620099</v>
      </c>
      <c r="I25" s="69">
        <v>20565.065299999998</v>
      </c>
      <c r="J25" s="70">
        <v>5.3335411141912203</v>
      </c>
      <c r="K25" s="69">
        <v>22837.8393</v>
      </c>
      <c r="L25" s="70">
        <v>7.8582606028671398</v>
      </c>
      <c r="M25" s="70">
        <v>-9.9517908421398002E-2</v>
      </c>
      <c r="N25" s="69">
        <v>8082585.0299000004</v>
      </c>
      <c r="O25" s="69">
        <v>100058916.37450001</v>
      </c>
      <c r="P25" s="69">
        <v>25944</v>
      </c>
      <c r="Q25" s="69">
        <v>21826</v>
      </c>
      <c r="R25" s="70">
        <v>18.867405846238398</v>
      </c>
      <c r="S25" s="69">
        <v>14.8620086571076</v>
      </c>
      <c r="T25" s="69">
        <v>15.717924658664</v>
      </c>
      <c r="U25" s="71">
        <v>-5.7590869532095796</v>
      </c>
      <c r="V25" s="38"/>
      <c r="W25" s="38"/>
    </row>
    <row r="26" spans="1:23" ht="12" thickBot="1" x14ac:dyDescent="0.2">
      <c r="A26" s="54"/>
      <c r="B26" s="43" t="s">
        <v>24</v>
      </c>
      <c r="C26" s="44"/>
      <c r="D26" s="69">
        <v>594850.90689999994</v>
      </c>
      <c r="E26" s="69">
        <v>794635.34450000001</v>
      </c>
      <c r="F26" s="70">
        <v>74.858349935880597</v>
      </c>
      <c r="G26" s="69">
        <v>521144.25839999999</v>
      </c>
      <c r="H26" s="70">
        <v>14.1432333393237</v>
      </c>
      <c r="I26" s="69">
        <v>134948.9865</v>
      </c>
      <c r="J26" s="70">
        <v>22.686186561145501</v>
      </c>
      <c r="K26" s="69">
        <v>96686.3177</v>
      </c>
      <c r="L26" s="70">
        <v>18.552697480893901</v>
      </c>
      <c r="M26" s="70">
        <v>0.39574026305068399</v>
      </c>
      <c r="N26" s="69">
        <v>13569542.7685</v>
      </c>
      <c r="O26" s="69">
        <v>203914449.31720001</v>
      </c>
      <c r="P26" s="69">
        <v>51080</v>
      </c>
      <c r="Q26" s="69">
        <v>45949</v>
      </c>
      <c r="R26" s="70">
        <v>11.1667283292346</v>
      </c>
      <c r="S26" s="69">
        <v>11.6454758594362</v>
      </c>
      <c r="T26" s="69">
        <v>11.8169984569849</v>
      </c>
      <c r="U26" s="71">
        <v>-1.4728689460101101</v>
      </c>
      <c r="V26" s="38"/>
      <c r="W26" s="38"/>
    </row>
    <row r="27" spans="1:23" ht="12" thickBot="1" x14ac:dyDescent="0.2">
      <c r="A27" s="54"/>
      <c r="B27" s="43" t="s">
        <v>25</v>
      </c>
      <c r="C27" s="44"/>
      <c r="D27" s="69">
        <v>297254.93599999999</v>
      </c>
      <c r="E27" s="69">
        <v>358239.17729999998</v>
      </c>
      <c r="F27" s="70">
        <v>82.976668894890295</v>
      </c>
      <c r="G27" s="69">
        <v>244048.26800000001</v>
      </c>
      <c r="H27" s="70">
        <v>21.8016986705269</v>
      </c>
      <c r="I27" s="69">
        <v>80804.391199999998</v>
      </c>
      <c r="J27" s="70">
        <v>27.183532185315801</v>
      </c>
      <c r="K27" s="69">
        <v>72626.382800000007</v>
      </c>
      <c r="L27" s="70">
        <v>29.7590240632234</v>
      </c>
      <c r="M27" s="70">
        <v>0.112603823634185</v>
      </c>
      <c r="N27" s="69">
        <v>6502146.9113999996</v>
      </c>
      <c r="O27" s="69">
        <v>91619727.129600003</v>
      </c>
      <c r="P27" s="69">
        <v>40219</v>
      </c>
      <c r="Q27" s="69">
        <v>34084</v>
      </c>
      <c r="R27" s="70">
        <v>17.999647928646901</v>
      </c>
      <c r="S27" s="69">
        <v>7.3909081777269501</v>
      </c>
      <c r="T27" s="69">
        <v>7.1768061260415399</v>
      </c>
      <c r="U27" s="71">
        <v>2.8968300855179701</v>
      </c>
      <c r="V27" s="38"/>
      <c r="W27" s="38"/>
    </row>
    <row r="28" spans="1:23" ht="12" thickBot="1" x14ac:dyDescent="0.2">
      <c r="A28" s="54"/>
      <c r="B28" s="43" t="s">
        <v>26</v>
      </c>
      <c r="C28" s="44"/>
      <c r="D28" s="69">
        <v>1280611.2838000001</v>
      </c>
      <c r="E28" s="69">
        <v>1784609.5455</v>
      </c>
      <c r="F28" s="70">
        <v>71.758625690932703</v>
      </c>
      <c r="G28" s="69">
        <v>1058713.6347000001</v>
      </c>
      <c r="H28" s="70">
        <v>20.959175534078899</v>
      </c>
      <c r="I28" s="69">
        <v>66201.517200000002</v>
      </c>
      <c r="J28" s="70">
        <v>5.16952474474206</v>
      </c>
      <c r="K28" s="69">
        <v>42523.847999999998</v>
      </c>
      <c r="L28" s="70">
        <v>4.0165580763536397</v>
      </c>
      <c r="M28" s="70">
        <v>0.55680918622416298</v>
      </c>
      <c r="N28" s="69">
        <v>30956072.046999998</v>
      </c>
      <c r="O28" s="69">
        <v>324837954.85610002</v>
      </c>
      <c r="P28" s="69">
        <v>54589</v>
      </c>
      <c r="Q28" s="69">
        <v>50236</v>
      </c>
      <c r="R28" s="70">
        <v>8.6651007245799807</v>
      </c>
      <c r="S28" s="69">
        <v>23.459145318653899</v>
      </c>
      <c r="T28" s="69">
        <v>21.838359256310198</v>
      </c>
      <c r="U28" s="71">
        <v>6.9089731971391597</v>
      </c>
      <c r="V28" s="38"/>
      <c r="W28" s="38"/>
    </row>
    <row r="29" spans="1:23" ht="12" thickBot="1" x14ac:dyDescent="0.2">
      <c r="A29" s="54"/>
      <c r="B29" s="43" t="s">
        <v>27</v>
      </c>
      <c r="C29" s="44"/>
      <c r="D29" s="69">
        <v>674232.34759999998</v>
      </c>
      <c r="E29" s="69">
        <v>668333.15220000001</v>
      </c>
      <c r="F29" s="70">
        <v>100.882672867653</v>
      </c>
      <c r="G29" s="69">
        <v>542685.76699999999</v>
      </c>
      <c r="H29" s="70">
        <v>24.2399172042409</v>
      </c>
      <c r="I29" s="69">
        <v>91897.381200000003</v>
      </c>
      <c r="J29" s="70">
        <v>13.629927654334301</v>
      </c>
      <c r="K29" s="69">
        <v>83129.3076</v>
      </c>
      <c r="L29" s="70">
        <v>15.318129321788501</v>
      </c>
      <c r="M29" s="70">
        <v>0.10547511886169</v>
      </c>
      <c r="N29" s="69">
        <v>16296321.2325</v>
      </c>
      <c r="O29" s="69">
        <v>221714405.12400001</v>
      </c>
      <c r="P29" s="69">
        <v>111417</v>
      </c>
      <c r="Q29" s="69">
        <v>105997</v>
      </c>
      <c r="R29" s="70">
        <v>5.11335226468674</v>
      </c>
      <c r="S29" s="69">
        <v>6.0514315373776002</v>
      </c>
      <c r="T29" s="69">
        <v>5.8194301197203702</v>
      </c>
      <c r="U29" s="71">
        <v>3.8338270246343602</v>
      </c>
      <c r="V29" s="38"/>
      <c r="W29" s="38"/>
    </row>
    <row r="30" spans="1:23" ht="12" thickBot="1" x14ac:dyDescent="0.2">
      <c r="A30" s="54"/>
      <c r="B30" s="43" t="s">
        <v>28</v>
      </c>
      <c r="C30" s="44"/>
      <c r="D30" s="69">
        <v>984659.27500000002</v>
      </c>
      <c r="E30" s="69">
        <v>1262246.4426</v>
      </c>
      <c r="F30" s="70">
        <v>78.008480893143201</v>
      </c>
      <c r="G30" s="69">
        <v>778375.61670000001</v>
      </c>
      <c r="H30" s="70">
        <v>26.501814018090599</v>
      </c>
      <c r="I30" s="69">
        <v>105175.9819</v>
      </c>
      <c r="J30" s="70">
        <v>10.6814595231432</v>
      </c>
      <c r="K30" s="69">
        <v>116971.7363</v>
      </c>
      <c r="L30" s="70">
        <v>15.027672217677299</v>
      </c>
      <c r="M30" s="70">
        <v>-0.100842774272814</v>
      </c>
      <c r="N30" s="69">
        <v>21083112.610599998</v>
      </c>
      <c r="O30" s="69">
        <v>393017330.24949998</v>
      </c>
      <c r="P30" s="69">
        <v>72336</v>
      </c>
      <c r="Q30" s="69">
        <v>64724</v>
      </c>
      <c r="R30" s="70">
        <v>11.7607070020394</v>
      </c>
      <c r="S30" s="69">
        <v>13.612299200951099</v>
      </c>
      <c r="T30" s="69">
        <v>13.503634619306601</v>
      </c>
      <c r="U30" s="71">
        <v>0.79828234775306095</v>
      </c>
      <c r="V30" s="38"/>
      <c r="W30" s="38"/>
    </row>
    <row r="31" spans="1:23" ht="12" thickBot="1" x14ac:dyDescent="0.2">
      <c r="A31" s="54"/>
      <c r="B31" s="43" t="s">
        <v>29</v>
      </c>
      <c r="C31" s="44"/>
      <c r="D31" s="69">
        <v>685385.73419999995</v>
      </c>
      <c r="E31" s="69">
        <v>1183823.1950999999</v>
      </c>
      <c r="F31" s="70">
        <v>57.895954145593898</v>
      </c>
      <c r="G31" s="69">
        <v>733677.57900000003</v>
      </c>
      <c r="H31" s="70">
        <v>-6.5821617263841796</v>
      </c>
      <c r="I31" s="69">
        <v>28264.3645</v>
      </c>
      <c r="J31" s="70">
        <v>4.1238623872133697</v>
      </c>
      <c r="K31" s="69">
        <v>36471.9522</v>
      </c>
      <c r="L31" s="70">
        <v>4.9711144573493904</v>
      </c>
      <c r="M31" s="70">
        <v>-0.22503834329986899</v>
      </c>
      <c r="N31" s="69">
        <v>39385731.304799996</v>
      </c>
      <c r="O31" s="69">
        <v>356015048.51289999</v>
      </c>
      <c r="P31" s="69">
        <v>27442</v>
      </c>
      <c r="Q31" s="69">
        <v>24685</v>
      </c>
      <c r="R31" s="70">
        <v>11.1687259469313</v>
      </c>
      <c r="S31" s="69">
        <v>24.9757938269805</v>
      </c>
      <c r="T31" s="69">
        <v>23.470450735264301</v>
      </c>
      <c r="U31" s="71">
        <v>6.0272081926382404</v>
      </c>
      <c r="V31" s="38"/>
      <c r="W31" s="38"/>
    </row>
    <row r="32" spans="1:23" ht="12" thickBot="1" x14ac:dyDescent="0.2">
      <c r="A32" s="54"/>
      <c r="B32" s="43" t="s">
        <v>30</v>
      </c>
      <c r="C32" s="44"/>
      <c r="D32" s="69">
        <v>138411.70509999999</v>
      </c>
      <c r="E32" s="69">
        <v>190167.87409999999</v>
      </c>
      <c r="F32" s="70">
        <v>72.783957729482793</v>
      </c>
      <c r="G32" s="69">
        <v>132181.46789999999</v>
      </c>
      <c r="H32" s="70">
        <v>4.7133968921523799</v>
      </c>
      <c r="I32" s="69">
        <v>36917.260199999997</v>
      </c>
      <c r="J32" s="70">
        <v>26.672065179262098</v>
      </c>
      <c r="K32" s="69">
        <v>33552.9205</v>
      </c>
      <c r="L32" s="70">
        <v>25.383982363839401</v>
      </c>
      <c r="M32" s="70">
        <v>0.100269653129003</v>
      </c>
      <c r="N32" s="69">
        <v>2811967.2577999998</v>
      </c>
      <c r="O32" s="69">
        <v>48079165.516099997</v>
      </c>
      <c r="P32" s="69">
        <v>28974</v>
      </c>
      <c r="Q32" s="69">
        <v>26486</v>
      </c>
      <c r="R32" s="70">
        <v>9.3936419240353306</v>
      </c>
      <c r="S32" s="69">
        <v>4.7771003347829097</v>
      </c>
      <c r="T32" s="69">
        <v>4.4071474967907598</v>
      </c>
      <c r="U32" s="71">
        <v>7.7442970016446999</v>
      </c>
      <c r="V32" s="38"/>
      <c r="W32" s="38"/>
    </row>
    <row r="33" spans="1:23" ht="12" thickBot="1" x14ac:dyDescent="0.2">
      <c r="A33" s="54"/>
      <c r="B33" s="43" t="s">
        <v>31</v>
      </c>
      <c r="C33" s="44"/>
      <c r="D33" s="72"/>
      <c r="E33" s="72"/>
      <c r="F33" s="72"/>
      <c r="G33" s="69">
        <v>45.811999999999998</v>
      </c>
      <c r="H33" s="72"/>
      <c r="I33" s="72"/>
      <c r="J33" s="72"/>
      <c r="K33" s="69">
        <v>8.9839000000000002</v>
      </c>
      <c r="L33" s="70">
        <v>19.610364096743201</v>
      </c>
      <c r="M33" s="72"/>
      <c r="N33" s="69">
        <v>12.3628</v>
      </c>
      <c r="O33" s="69">
        <v>5006.7956999999997</v>
      </c>
      <c r="P33" s="72"/>
      <c r="Q33" s="72"/>
      <c r="R33" s="72"/>
      <c r="S33" s="72"/>
      <c r="T33" s="72"/>
      <c r="U33" s="73"/>
      <c r="V33" s="38"/>
      <c r="W33" s="38"/>
    </row>
    <row r="34" spans="1:23" ht="12" thickBot="1" x14ac:dyDescent="0.2">
      <c r="A34" s="54"/>
      <c r="B34" s="43" t="s">
        <v>36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38"/>
      <c r="W34" s="38"/>
    </row>
    <row r="35" spans="1:23" ht="12" thickBot="1" x14ac:dyDescent="0.2">
      <c r="A35" s="54"/>
      <c r="B35" s="43" t="s">
        <v>32</v>
      </c>
      <c r="C35" s="44"/>
      <c r="D35" s="69">
        <v>236186.30609999999</v>
      </c>
      <c r="E35" s="69">
        <v>263273.08620000002</v>
      </c>
      <c r="F35" s="70">
        <v>89.711527110134199</v>
      </c>
      <c r="G35" s="69">
        <v>240048.5546</v>
      </c>
      <c r="H35" s="70">
        <v>-1.60894470139001</v>
      </c>
      <c r="I35" s="69">
        <v>22551.765299999999</v>
      </c>
      <c r="J35" s="70">
        <v>9.5482950186162405</v>
      </c>
      <c r="K35" s="69">
        <v>26674.589800000002</v>
      </c>
      <c r="L35" s="70">
        <v>11.1121643054459</v>
      </c>
      <c r="M35" s="70">
        <v>-0.154559996270308</v>
      </c>
      <c r="N35" s="69">
        <v>5726166.6261</v>
      </c>
      <c r="O35" s="69">
        <v>58625237.892200001</v>
      </c>
      <c r="P35" s="69">
        <v>14878</v>
      </c>
      <c r="Q35" s="69">
        <v>13493</v>
      </c>
      <c r="R35" s="70">
        <v>10.2645816349218</v>
      </c>
      <c r="S35" s="69">
        <v>15.874869343997799</v>
      </c>
      <c r="T35" s="69">
        <v>15.6694977099237</v>
      </c>
      <c r="U35" s="71">
        <v>1.29369023217714</v>
      </c>
      <c r="V35" s="38"/>
      <c r="W35" s="38"/>
    </row>
    <row r="36" spans="1:23" ht="12" thickBot="1" x14ac:dyDescent="0.2">
      <c r="A36" s="54"/>
      <c r="B36" s="43" t="s">
        <v>37</v>
      </c>
      <c r="C36" s="44"/>
      <c r="D36" s="72"/>
      <c r="E36" s="69">
        <v>918218.24100000004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38"/>
      <c r="W36" s="38"/>
    </row>
    <row r="37" spans="1:23" ht="12" thickBot="1" x14ac:dyDescent="0.2">
      <c r="A37" s="54"/>
      <c r="B37" s="43" t="s">
        <v>38</v>
      </c>
      <c r="C37" s="44"/>
      <c r="D37" s="72"/>
      <c r="E37" s="69">
        <v>169225.9149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38"/>
      <c r="W37" s="38"/>
    </row>
    <row r="38" spans="1:23" ht="12" thickBot="1" x14ac:dyDescent="0.2">
      <c r="A38" s="54"/>
      <c r="B38" s="43" t="s">
        <v>39</v>
      </c>
      <c r="C38" s="44"/>
      <c r="D38" s="72"/>
      <c r="E38" s="69">
        <v>226372.48439999999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38"/>
      <c r="W38" s="38"/>
    </row>
    <row r="39" spans="1:23" ht="12" customHeight="1" thickBot="1" x14ac:dyDescent="0.2">
      <c r="A39" s="54"/>
      <c r="B39" s="43" t="s">
        <v>33</v>
      </c>
      <c r="C39" s="44"/>
      <c r="D39" s="69">
        <v>306009.40240000002</v>
      </c>
      <c r="E39" s="69">
        <v>457713.60700000002</v>
      </c>
      <c r="F39" s="70">
        <v>66.856085927985106</v>
      </c>
      <c r="G39" s="69">
        <v>239494.88010000001</v>
      </c>
      <c r="H39" s="70">
        <v>27.772836844039102</v>
      </c>
      <c r="I39" s="69">
        <v>17393.2696</v>
      </c>
      <c r="J39" s="70">
        <v>5.6839003846242599</v>
      </c>
      <c r="K39" s="69">
        <v>2086.9303</v>
      </c>
      <c r="L39" s="70">
        <v>0.87138827315582401</v>
      </c>
      <c r="M39" s="70">
        <v>7.3343797346753803</v>
      </c>
      <c r="N39" s="69">
        <v>5342361.4643000001</v>
      </c>
      <c r="O39" s="69">
        <v>92562861.224600002</v>
      </c>
      <c r="P39" s="69">
        <v>400</v>
      </c>
      <c r="Q39" s="69">
        <v>315</v>
      </c>
      <c r="R39" s="70">
        <v>26.984126984126998</v>
      </c>
      <c r="S39" s="69">
        <v>765.023506</v>
      </c>
      <c r="T39" s="69">
        <v>669.85212253968302</v>
      </c>
      <c r="U39" s="71">
        <v>12.440321469065699</v>
      </c>
      <c r="V39" s="38"/>
      <c r="W39" s="38"/>
    </row>
    <row r="40" spans="1:23" ht="12" thickBot="1" x14ac:dyDescent="0.2">
      <c r="A40" s="54"/>
      <c r="B40" s="43" t="s">
        <v>34</v>
      </c>
      <c r="C40" s="44"/>
      <c r="D40" s="69">
        <v>546560.18090000004</v>
      </c>
      <c r="E40" s="69">
        <v>617741.37470000004</v>
      </c>
      <c r="F40" s="70">
        <v>88.477185321354199</v>
      </c>
      <c r="G40" s="69">
        <v>468554.03950000001</v>
      </c>
      <c r="H40" s="70">
        <v>16.648269959051401</v>
      </c>
      <c r="I40" s="69">
        <v>40036.892899999999</v>
      </c>
      <c r="J40" s="70">
        <v>7.3252487647513496</v>
      </c>
      <c r="K40" s="69">
        <v>33430.474600000001</v>
      </c>
      <c r="L40" s="70">
        <v>7.1348172850401799</v>
      </c>
      <c r="M40" s="70">
        <v>0.19761664705771201</v>
      </c>
      <c r="N40" s="69">
        <v>11999139.5886</v>
      </c>
      <c r="O40" s="69">
        <v>174676377.685</v>
      </c>
      <c r="P40" s="69">
        <v>2631</v>
      </c>
      <c r="Q40" s="69">
        <v>1942</v>
      </c>
      <c r="R40" s="70">
        <v>35.478887744593202</v>
      </c>
      <c r="S40" s="69">
        <v>207.73857122767001</v>
      </c>
      <c r="T40" s="69">
        <v>201.312077342945</v>
      </c>
      <c r="U40" s="71">
        <v>3.09354870727477</v>
      </c>
      <c r="V40" s="38"/>
      <c r="W40" s="38"/>
    </row>
    <row r="41" spans="1:23" ht="12" thickBot="1" x14ac:dyDescent="0.2">
      <c r="A41" s="54"/>
      <c r="B41" s="43" t="s">
        <v>40</v>
      </c>
      <c r="C41" s="44"/>
      <c r="D41" s="72"/>
      <c r="E41" s="69">
        <v>304039.85550000001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38"/>
      <c r="W41" s="38"/>
    </row>
    <row r="42" spans="1:23" ht="12" thickBot="1" x14ac:dyDescent="0.2">
      <c r="A42" s="54"/>
      <c r="B42" s="43" t="s">
        <v>41</v>
      </c>
      <c r="C42" s="44"/>
      <c r="D42" s="72"/>
      <c r="E42" s="69">
        <v>117039.9278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38"/>
      <c r="W42" s="38"/>
    </row>
    <row r="43" spans="1:23" ht="12" thickBot="1" x14ac:dyDescent="0.2">
      <c r="A43" s="54"/>
      <c r="B43" s="43" t="s">
        <v>71</v>
      </c>
      <c r="C43" s="44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69">
        <v>6752.1368000000002</v>
      </c>
      <c r="O43" s="69">
        <v>6923.0770000000002</v>
      </c>
      <c r="P43" s="72"/>
      <c r="Q43" s="72"/>
      <c r="R43" s="72"/>
      <c r="S43" s="72"/>
      <c r="T43" s="72"/>
      <c r="U43" s="73"/>
      <c r="V43" s="38"/>
      <c r="W43" s="38"/>
    </row>
    <row r="44" spans="1:23" ht="12" thickBot="1" x14ac:dyDescent="0.2">
      <c r="A44" s="55"/>
      <c r="B44" s="43" t="s">
        <v>35</v>
      </c>
      <c r="C44" s="44"/>
      <c r="D44" s="74">
        <v>32311.1162</v>
      </c>
      <c r="E44" s="75"/>
      <c r="F44" s="75"/>
      <c r="G44" s="74">
        <v>32814.480900000002</v>
      </c>
      <c r="H44" s="76">
        <v>-1.53397124133694</v>
      </c>
      <c r="I44" s="74">
        <v>2699.5608999999999</v>
      </c>
      <c r="J44" s="76">
        <v>8.3548983058653992</v>
      </c>
      <c r="K44" s="74">
        <v>3498.4258</v>
      </c>
      <c r="L44" s="76">
        <v>10.6612254835334</v>
      </c>
      <c r="M44" s="76">
        <v>-0.22834981951024899</v>
      </c>
      <c r="N44" s="74">
        <v>470682.38909999997</v>
      </c>
      <c r="O44" s="74">
        <v>10741998.7404</v>
      </c>
      <c r="P44" s="74">
        <v>50</v>
      </c>
      <c r="Q44" s="74">
        <v>38</v>
      </c>
      <c r="R44" s="76">
        <v>31.578947368421101</v>
      </c>
      <c r="S44" s="74">
        <v>646.22232399999996</v>
      </c>
      <c r="T44" s="74">
        <v>407.63660263157902</v>
      </c>
      <c r="U44" s="77">
        <v>36.920067987069601</v>
      </c>
      <c r="V44" s="38"/>
      <c r="W44" s="38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67519</v>
      </c>
      <c r="D2" s="32">
        <v>662287.78891794896</v>
      </c>
      <c r="E2" s="32">
        <v>494931.73895897402</v>
      </c>
      <c r="F2" s="32">
        <v>167356.04995897401</v>
      </c>
      <c r="G2" s="32">
        <v>494931.73895897402</v>
      </c>
      <c r="H2" s="32">
        <v>0.25269384814175999</v>
      </c>
    </row>
    <row r="3" spans="1:8" ht="14.25" x14ac:dyDescent="0.2">
      <c r="A3" s="32">
        <v>2</v>
      </c>
      <c r="B3" s="33">
        <v>13</v>
      </c>
      <c r="C3" s="32">
        <v>22845.816999999999</v>
      </c>
      <c r="D3" s="32">
        <v>150449.05503615501</v>
      </c>
      <c r="E3" s="32">
        <v>117518.158609682</v>
      </c>
      <c r="F3" s="32">
        <v>32930.896426473002</v>
      </c>
      <c r="G3" s="32">
        <v>117518.158609682</v>
      </c>
      <c r="H3" s="32">
        <v>0.218884036317539</v>
      </c>
    </row>
    <row r="4" spans="1:8" ht="14.25" x14ac:dyDescent="0.2">
      <c r="A4" s="32">
        <v>3</v>
      </c>
      <c r="B4" s="33">
        <v>14</v>
      </c>
      <c r="C4" s="32">
        <v>124348</v>
      </c>
      <c r="D4" s="32">
        <v>180859.71330427399</v>
      </c>
      <c r="E4" s="32">
        <v>132173.59528888899</v>
      </c>
      <c r="F4" s="32">
        <v>48686.1180153846</v>
      </c>
      <c r="G4" s="32">
        <v>132173.59528888899</v>
      </c>
      <c r="H4" s="32">
        <v>0.26919271918493198</v>
      </c>
    </row>
    <row r="5" spans="1:8" ht="14.25" x14ac:dyDescent="0.2">
      <c r="A5" s="32">
        <v>4</v>
      </c>
      <c r="B5" s="33">
        <v>15</v>
      </c>
      <c r="C5" s="32">
        <v>4082</v>
      </c>
      <c r="D5" s="32">
        <v>60987.762462393199</v>
      </c>
      <c r="E5" s="32">
        <v>49758.927470085502</v>
      </c>
      <c r="F5" s="32">
        <v>11228.8349923077</v>
      </c>
      <c r="G5" s="32">
        <v>49758.927470085502</v>
      </c>
      <c r="H5" s="32">
        <v>0.184116198708417</v>
      </c>
    </row>
    <row r="6" spans="1:8" ht="14.25" x14ac:dyDescent="0.2">
      <c r="A6" s="32">
        <v>5</v>
      </c>
      <c r="B6" s="33">
        <v>16</v>
      </c>
      <c r="C6" s="32">
        <v>3124</v>
      </c>
      <c r="D6" s="32">
        <v>185731.29029316199</v>
      </c>
      <c r="E6" s="32">
        <v>154975.548392308</v>
      </c>
      <c r="F6" s="32">
        <v>30755.7419008547</v>
      </c>
      <c r="G6" s="32">
        <v>154975.548392308</v>
      </c>
      <c r="H6" s="32">
        <v>0.16559267882277201</v>
      </c>
    </row>
    <row r="7" spans="1:8" ht="14.25" x14ac:dyDescent="0.2">
      <c r="A7" s="32">
        <v>6</v>
      </c>
      <c r="B7" s="33">
        <v>17</v>
      </c>
      <c r="C7" s="32">
        <v>19250</v>
      </c>
      <c r="D7" s="32">
        <v>367037.25310427399</v>
      </c>
      <c r="E7" s="32">
        <v>279959.18276581197</v>
      </c>
      <c r="F7" s="32">
        <v>87078.070338461504</v>
      </c>
      <c r="G7" s="32">
        <v>279959.18276581197</v>
      </c>
      <c r="H7" s="32">
        <v>0.23724586428757699</v>
      </c>
    </row>
    <row r="8" spans="1:8" ht="14.25" x14ac:dyDescent="0.2">
      <c r="A8" s="32">
        <v>7</v>
      </c>
      <c r="B8" s="33">
        <v>18</v>
      </c>
      <c r="C8" s="32">
        <v>170631</v>
      </c>
      <c r="D8" s="32">
        <v>248389.482393162</v>
      </c>
      <c r="E8" s="32">
        <v>204751.69025555599</v>
      </c>
      <c r="F8" s="32">
        <v>43637.792137606797</v>
      </c>
      <c r="G8" s="32">
        <v>204751.69025555599</v>
      </c>
      <c r="H8" s="32">
        <v>0.17568293036069399</v>
      </c>
    </row>
    <row r="9" spans="1:8" ht="14.25" x14ac:dyDescent="0.2">
      <c r="A9" s="32">
        <v>8</v>
      </c>
      <c r="B9" s="33">
        <v>19</v>
      </c>
      <c r="C9" s="32">
        <v>16097</v>
      </c>
      <c r="D9" s="32">
        <v>122898.118149573</v>
      </c>
      <c r="E9" s="32">
        <v>99186.977023076906</v>
      </c>
      <c r="F9" s="32">
        <v>23711.141126495699</v>
      </c>
      <c r="G9" s="32">
        <v>99186.977023076906</v>
      </c>
      <c r="H9" s="32">
        <v>0.19293331324763</v>
      </c>
    </row>
    <row r="10" spans="1:8" ht="14.25" x14ac:dyDescent="0.2">
      <c r="A10" s="32">
        <v>9</v>
      </c>
      <c r="B10" s="33">
        <v>21</v>
      </c>
      <c r="C10" s="32">
        <v>221619</v>
      </c>
      <c r="D10" s="32">
        <v>911039.35978034197</v>
      </c>
      <c r="E10" s="32">
        <v>861749.83614786295</v>
      </c>
      <c r="F10" s="32">
        <v>49289.523632478602</v>
      </c>
      <c r="G10" s="32">
        <v>861749.83614786295</v>
      </c>
      <c r="H10" s="36">
        <v>5.41025182977415E-2</v>
      </c>
    </row>
    <row r="11" spans="1:8" ht="14.25" x14ac:dyDescent="0.2">
      <c r="A11" s="32">
        <v>10</v>
      </c>
      <c r="B11" s="33">
        <v>22</v>
      </c>
      <c r="C11" s="32">
        <v>29358</v>
      </c>
      <c r="D11" s="32">
        <v>492837.29867863201</v>
      </c>
      <c r="E11" s="32">
        <v>442610.80371367501</v>
      </c>
      <c r="F11" s="32">
        <v>50226.494964957303</v>
      </c>
      <c r="G11" s="32">
        <v>442610.80371367501</v>
      </c>
      <c r="H11" s="32">
        <v>0.101912933740246</v>
      </c>
    </row>
    <row r="12" spans="1:8" ht="14.25" x14ac:dyDescent="0.2">
      <c r="A12" s="32">
        <v>11</v>
      </c>
      <c r="B12" s="33">
        <v>23</v>
      </c>
      <c r="C12" s="32">
        <v>265969.728</v>
      </c>
      <c r="D12" s="32">
        <v>1992771.3108735001</v>
      </c>
      <c r="E12" s="32">
        <v>1706979.10802308</v>
      </c>
      <c r="F12" s="32">
        <v>285792.20285042701</v>
      </c>
      <c r="G12" s="32">
        <v>1706979.10802308</v>
      </c>
      <c r="H12" s="32">
        <v>0.14341445066526701</v>
      </c>
    </row>
    <row r="13" spans="1:8" ht="14.25" x14ac:dyDescent="0.2">
      <c r="A13" s="32">
        <v>12</v>
      </c>
      <c r="B13" s="33">
        <v>24</v>
      </c>
      <c r="C13" s="32">
        <v>46026.59</v>
      </c>
      <c r="D13" s="32">
        <v>747561.26162307698</v>
      </c>
      <c r="E13" s="32">
        <v>702816.90261367499</v>
      </c>
      <c r="F13" s="32">
        <v>44744.359009401698</v>
      </c>
      <c r="G13" s="32">
        <v>702816.90261367499</v>
      </c>
      <c r="H13" s="32">
        <v>5.9853768923572102E-2</v>
      </c>
    </row>
    <row r="14" spans="1:8" ht="14.25" x14ac:dyDescent="0.2">
      <c r="A14" s="32">
        <v>13</v>
      </c>
      <c r="B14" s="33">
        <v>25</v>
      </c>
      <c r="C14" s="32">
        <v>94111</v>
      </c>
      <c r="D14" s="32">
        <v>1014401.59</v>
      </c>
      <c r="E14" s="32">
        <v>938893.23080000002</v>
      </c>
      <c r="F14" s="32">
        <v>75508.359200000006</v>
      </c>
      <c r="G14" s="32">
        <v>938893.23080000002</v>
      </c>
      <c r="H14" s="32">
        <v>7.4436357301056702E-2</v>
      </c>
    </row>
    <row r="15" spans="1:8" ht="14.25" x14ac:dyDescent="0.2">
      <c r="A15" s="32">
        <v>14</v>
      </c>
      <c r="B15" s="33">
        <v>26</v>
      </c>
      <c r="C15" s="32">
        <v>81551</v>
      </c>
      <c r="D15" s="32">
        <v>400632.77429423598</v>
      </c>
      <c r="E15" s="32">
        <v>372892.268345677</v>
      </c>
      <c r="F15" s="32">
        <v>27740.505948559101</v>
      </c>
      <c r="G15" s="32">
        <v>372892.268345677</v>
      </c>
      <c r="H15" s="32">
        <v>6.9241728906047198E-2</v>
      </c>
    </row>
    <row r="16" spans="1:8" ht="14.25" x14ac:dyDescent="0.2">
      <c r="A16" s="32">
        <v>15</v>
      </c>
      <c r="B16" s="33">
        <v>27</v>
      </c>
      <c r="C16" s="32">
        <v>182259.454</v>
      </c>
      <c r="D16" s="32">
        <v>1320588.3149999999</v>
      </c>
      <c r="E16" s="32">
        <v>1249173.2992</v>
      </c>
      <c r="F16" s="32">
        <v>71415.015799999994</v>
      </c>
      <c r="G16" s="32">
        <v>1249173.2992</v>
      </c>
      <c r="H16" s="32">
        <v>5.4078182419780102E-2</v>
      </c>
    </row>
    <row r="17" spans="1:8" ht="14.25" x14ac:dyDescent="0.2">
      <c r="A17" s="32">
        <v>16</v>
      </c>
      <c r="B17" s="33">
        <v>29</v>
      </c>
      <c r="C17" s="32">
        <v>246399</v>
      </c>
      <c r="D17" s="32">
        <v>3153360.99622906</v>
      </c>
      <c r="E17" s="32">
        <v>3006438.9324239301</v>
      </c>
      <c r="F17" s="32">
        <v>146922.06380512801</v>
      </c>
      <c r="G17" s="32">
        <v>3006438.9324239301</v>
      </c>
      <c r="H17" s="32">
        <v>4.6592211922715003E-2</v>
      </c>
    </row>
    <row r="18" spans="1:8" ht="14.25" x14ac:dyDescent="0.2">
      <c r="A18" s="32">
        <v>17</v>
      </c>
      <c r="B18" s="33">
        <v>31</v>
      </c>
      <c r="C18" s="32">
        <v>34779.233</v>
      </c>
      <c r="D18" s="32">
        <v>309320.17039022798</v>
      </c>
      <c r="E18" s="32">
        <v>259129.32303653701</v>
      </c>
      <c r="F18" s="32">
        <v>50190.8473536905</v>
      </c>
      <c r="G18" s="32">
        <v>259129.32303653701</v>
      </c>
      <c r="H18" s="32">
        <v>0.16226179912668301</v>
      </c>
    </row>
    <row r="19" spans="1:8" ht="14.25" x14ac:dyDescent="0.2">
      <c r="A19" s="32">
        <v>18</v>
      </c>
      <c r="B19" s="33">
        <v>32</v>
      </c>
      <c r="C19" s="32">
        <v>23611.260999999999</v>
      </c>
      <c r="D19" s="32">
        <v>385579.94967052399</v>
      </c>
      <c r="E19" s="32">
        <v>365014.89452952298</v>
      </c>
      <c r="F19" s="32">
        <v>20565.055141000899</v>
      </c>
      <c r="G19" s="32">
        <v>365014.89452952298</v>
      </c>
      <c r="H19" s="32">
        <v>5.3335385199810299E-2</v>
      </c>
    </row>
    <row r="20" spans="1:8" ht="14.25" x14ac:dyDescent="0.2">
      <c r="A20" s="32">
        <v>19</v>
      </c>
      <c r="B20" s="33">
        <v>33</v>
      </c>
      <c r="C20" s="32">
        <v>41041.061999999998</v>
      </c>
      <c r="D20" s="32">
        <v>594850.88561753999</v>
      </c>
      <c r="E20" s="32">
        <v>459901.88420076401</v>
      </c>
      <c r="F20" s="32">
        <v>134949.00141677601</v>
      </c>
      <c r="G20" s="32">
        <v>459901.88420076401</v>
      </c>
      <c r="H20" s="32">
        <v>0.226861898804572</v>
      </c>
    </row>
    <row r="21" spans="1:8" ht="14.25" x14ac:dyDescent="0.2">
      <c r="A21" s="32">
        <v>20</v>
      </c>
      <c r="B21" s="33">
        <v>34</v>
      </c>
      <c r="C21" s="32">
        <v>48379.703000000001</v>
      </c>
      <c r="D21" s="32">
        <v>297254.76445079001</v>
      </c>
      <c r="E21" s="32">
        <v>216450.54978431799</v>
      </c>
      <c r="F21" s="32">
        <v>80804.214666472501</v>
      </c>
      <c r="G21" s="32">
        <v>216450.54978431799</v>
      </c>
      <c r="H21" s="32">
        <v>0.27183488485295398</v>
      </c>
    </row>
    <row r="22" spans="1:8" ht="14.25" x14ac:dyDescent="0.2">
      <c r="A22" s="32">
        <v>21</v>
      </c>
      <c r="B22" s="33">
        <v>35</v>
      </c>
      <c r="C22" s="32">
        <v>52080.904999999999</v>
      </c>
      <c r="D22" s="32">
        <v>1280611.2797725101</v>
      </c>
      <c r="E22" s="32">
        <v>1214409.7696672601</v>
      </c>
      <c r="F22" s="32">
        <v>66201.510105249195</v>
      </c>
      <c r="G22" s="32">
        <v>1214409.7696672601</v>
      </c>
      <c r="H22" s="32">
        <v>5.16952420698727E-2</v>
      </c>
    </row>
    <row r="23" spans="1:8" ht="14.25" x14ac:dyDescent="0.2">
      <c r="A23" s="32">
        <v>22</v>
      </c>
      <c r="B23" s="33">
        <v>36</v>
      </c>
      <c r="C23" s="32">
        <v>190573.28400000001</v>
      </c>
      <c r="D23" s="32">
        <v>674232.34376725706</v>
      </c>
      <c r="E23" s="32">
        <v>582334.95214622503</v>
      </c>
      <c r="F23" s="32">
        <v>91897.391621031493</v>
      </c>
      <c r="G23" s="32">
        <v>582334.95214622503</v>
      </c>
      <c r="H23" s="32">
        <v>0.13629929277429401</v>
      </c>
    </row>
    <row r="24" spans="1:8" ht="14.25" x14ac:dyDescent="0.2">
      <c r="A24" s="32">
        <v>23</v>
      </c>
      <c r="B24" s="33">
        <v>37</v>
      </c>
      <c r="C24" s="32">
        <v>113573.754</v>
      </c>
      <c r="D24" s="32">
        <v>984659.21373274305</v>
      </c>
      <c r="E24" s="32">
        <v>879483.29555841605</v>
      </c>
      <c r="F24" s="32">
        <v>105175.918174327</v>
      </c>
      <c r="G24" s="32">
        <v>879483.29555841605</v>
      </c>
      <c r="H24" s="32">
        <v>0.106814537159121</v>
      </c>
    </row>
    <row r="25" spans="1:8" ht="14.25" x14ac:dyDescent="0.2">
      <c r="A25" s="32">
        <v>24</v>
      </c>
      <c r="B25" s="33">
        <v>38</v>
      </c>
      <c r="C25" s="32">
        <v>133394.51199999999</v>
      </c>
      <c r="D25" s="32">
        <v>685385.66297876101</v>
      </c>
      <c r="E25" s="32">
        <v>657122.68559646001</v>
      </c>
      <c r="F25" s="32">
        <v>28262.977382300902</v>
      </c>
      <c r="G25" s="32">
        <v>657122.68559646001</v>
      </c>
      <c r="H25" s="32">
        <v>4.1236604307517702E-2</v>
      </c>
    </row>
    <row r="26" spans="1:8" ht="14.25" x14ac:dyDescent="0.2">
      <c r="A26" s="32">
        <v>25</v>
      </c>
      <c r="B26" s="33">
        <v>39</v>
      </c>
      <c r="C26" s="32">
        <v>109095.833</v>
      </c>
      <c r="D26" s="32">
        <v>138411.59621328901</v>
      </c>
      <c r="E26" s="32">
        <v>101494.438876778</v>
      </c>
      <c r="F26" s="32">
        <v>36917.157336511103</v>
      </c>
      <c r="G26" s="32">
        <v>101494.438876778</v>
      </c>
      <c r="H26" s="32">
        <v>0.26672011844746402</v>
      </c>
    </row>
    <row r="27" spans="1:8" ht="14.25" x14ac:dyDescent="0.2">
      <c r="A27" s="32">
        <v>26</v>
      </c>
      <c r="B27" s="33">
        <v>42</v>
      </c>
      <c r="C27" s="32">
        <v>12092.552</v>
      </c>
      <c r="D27" s="32">
        <v>236186.30600000001</v>
      </c>
      <c r="E27" s="32">
        <v>213634.5472</v>
      </c>
      <c r="F27" s="32">
        <v>22551.7588</v>
      </c>
      <c r="G27" s="32">
        <v>213634.5472</v>
      </c>
      <c r="H27" s="32">
        <v>9.5482922705942094E-2</v>
      </c>
    </row>
    <row r="28" spans="1:8" ht="14.25" x14ac:dyDescent="0.2">
      <c r="A28" s="32">
        <v>27</v>
      </c>
      <c r="B28" s="33">
        <v>75</v>
      </c>
      <c r="C28" s="32">
        <v>400</v>
      </c>
      <c r="D28" s="32">
        <v>306009.40170940198</v>
      </c>
      <c r="E28" s="32">
        <v>288616.13247863197</v>
      </c>
      <c r="F28" s="32">
        <v>17393.269230769201</v>
      </c>
      <c r="G28" s="32">
        <v>288616.13247863197</v>
      </c>
      <c r="H28" s="32">
        <v>5.6839002767916702E-2</v>
      </c>
    </row>
    <row r="29" spans="1:8" ht="14.25" x14ac:dyDescent="0.2">
      <c r="A29" s="32">
        <v>28</v>
      </c>
      <c r="B29" s="33">
        <v>76</v>
      </c>
      <c r="C29" s="32">
        <v>2707</v>
      </c>
      <c r="D29" s="32">
        <v>546560.17393846205</v>
      </c>
      <c r="E29" s="32">
        <v>506523.29056666698</v>
      </c>
      <c r="F29" s="32">
        <v>40036.883371794902</v>
      </c>
      <c r="G29" s="32">
        <v>506523.29056666698</v>
      </c>
      <c r="H29" s="32">
        <v>7.3252471147491102E-2</v>
      </c>
    </row>
    <row r="30" spans="1:8" ht="14.25" x14ac:dyDescent="0.2">
      <c r="A30" s="32">
        <v>29</v>
      </c>
      <c r="B30" s="33">
        <v>99</v>
      </c>
      <c r="C30" s="32">
        <v>50</v>
      </c>
      <c r="D30" s="32">
        <v>32311.116254443699</v>
      </c>
      <c r="E30" s="32">
        <v>29611.555328643801</v>
      </c>
      <c r="F30" s="32">
        <v>2699.5609257998599</v>
      </c>
      <c r="G30" s="32">
        <v>29611.555328643801</v>
      </c>
      <c r="H30" s="32">
        <v>8.3548983716357897E-2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2014-11-23T03:23:41Z</dcterms:modified>
</cp:coreProperties>
</file>