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<sst xmlns="http://schemas.openxmlformats.org/spreadsheetml/2006/main" count="116" uniqueCount="73">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</sst>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18149980.238299999</v>
      </c>
      <c r="F3" s="25">
        <f>RA!I7</f>
        <v>2101526.4388000001</v>
      </c>
      <c r="G3" s="16">
        <f>E3-F3</f>
        <v>16048453.7995</v>
      </c>
      <c r="H3" s="27">
        <f>RA!J7</f>
        <v>11.5786706718576</v>
      </c>
      <c r="I3" s="20">
        <f>SUM(I4:I40)</f>
        <v>18149984.791773457</v>
      </c>
      <c r="J3" s="21">
        <f>SUM(J4:J40)</f>
        <v>16048453.836481348</v>
      </c>
      <c r="K3" s="22">
        <f>E3-I3</f>
        <v>-4.5534734576940536</v>
      </c>
      <c r="L3" s="22">
        <f>G3-J3</f>
        <v>-3.6981347948312759E-2</v>
      </c>
    </row>
    <row r="4" spans="1:13" x14ac:dyDescent="0.15">
      <c r="A4" s="42">
        <f>RA!A8</f>
        <v>41966</v>
      </c>
      <c r="B4" s="12">
        <v>12</v>
      </c>
      <c r="C4" s="39" t="s">
        <v>6</v>
      </c>
      <c r="D4" s="39"/>
      <c r="E4" s="15">
        <f>VLOOKUP(C4,RA!B8:D39,3,0)</f>
        <v>691922.04209999996</v>
      </c>
      <c r="F4" s="25">
        <f>VLOOKUP(C4,RA!B8:I43,8,0)</f>
        <v>177029.98079999999</v>
      </c>
      <c r="G4" s="16">
        <f t="shared" ref="G4:G40" si="0">E4-F4</f>
        <v>514892.06129999994</v>
      </c>
      <c r="H4" s="27">
        <f>RA!J8</f>
        <v>25.5852494975749</v>
      </c>
      <c r="I4" s="20">
        <f>VLOOKUP(B4,RMS!B:D,3,FALSE)</f>
        <v>691922.85440170905</v>
      </c>
      <c r="J4" s="21">
        <f>VLOOKUP(B4,RMS!B:E,4,FALSE)</f>
        <v>514892.070182906</v>
      </c>
      <c r="K4" s="22">
        <f t="shared" ref="K4:K40" si="1">E4-I4</f>
        <v>-0.81230170908384025</v>
      </c>
      <c r="L4" s="22">
        <f t="shared" ref="L4:L40" si="2">G4-J4</f>
        <v>-8.8829060550779104E-3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137075.93609999999</v>
      </c>
      <c r="F5" s="25">
        <f>VLOOKUP(C5,RA!B9:I44,8,0)</f>
        <v>29883.3462</v>
      </c>
      <c r="G5" s="16">
        <f t="shared" si="0"/>
        <v>107192.58989999999</v>
      </c>
      <c r="H5" s="27">
        <f>RA!J9</f>
        <v>21.8005778769218</v>
      </c>
      <c r="I5" s="20">
        <f>VLOOKUP(B5,RMS!B:D,3,FALSE)</f>
        <v>137075.98262848501</v>
      </c>
      <c r="J5" s="21">
        <f>VLOOKUP(B5,RMS!B:E,4,FALSE)</f>
        <v>107192.606922434</v>
      </c>
      <c r="K5" s="22">
        <f t="shared" si="1"/>
        <v>-4.6528485021553934E-2</v>
      </c>
      <c r="L5" s="22">
        <f t="shared" si="2"/>
        <v>-1.7022434010868892E-2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160323.2366</v>
      </c>
      <c r="F6" s="25">
        <f>VLOOKUP(C6,RA!B10:I45,8,0)</f>
        <v>42718.793400000002</v>
      </c>
      <c r="G6" s="16">
        <f t="shared" si="0"/>
        <v>117604.44320000001</v>
      </c>
      <c r="H6" s="27">
        <f>RA!J10</f>
        <v>26.645416039461399</v>
      </c>
      <c r="I6" s="20">
        <f>VLOOKUP(B6,RMS!B:D,3,FALSE)</f>
        <v>160325.75008290599</v>
      </c>
      <c r="J6" s="21">
        <f>VLOOKUP(B6,RMS!B:E,4,FALSE)</f>
        <v>117604.443039316</v>
      </c>
      <c r="K6" s="22">
        <f t="shared" si="1"/>
        <v>-2.5134829059825279</v>
      </c>
      <c r="L6" s="22">
        <f t="shared" si="2"/>
        <v>1.6068400873336941E-4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70337.640499999994</v>
      </c>
      <c r="F7" s="25">
        <f>VLOOKUP(C7,RA!B11:I46,8,0)</f>
        <v>12837.947700000001</v>
      </c>
      <c r="G7" s="16">
        <f t="shared" si="0"/>
        <v>57499.69279999999</v>
      </c>
      <c r="H7" s="27">
        <f>RA!J11</f>
        <v>18.251888474990899</v>
      </c>
      <c r="I7" s="20">
        <f>VLOOKUP(B7,RMS!B:D,3,FALSE)</f>
        <v>70337.696486324799</v>
      </c>
      <c r="J7" s="21">
        <f>VLOOKUP(B7,RMS!B:E,4,FALSE)</f>
        <v>57499.692796581199</v>
      </c>
      <c r="K7" s="22">
        <f t="shared" si="1"/>
        <v>-5.5986324805417098E-2</v>
      </c>
      <c r="L7" s="22">
        <f t="shared" si="2"/>
        <v>3.4187905839644372E-6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213723.49799999999</v>
      </c>
      <c r="F8" s="25">
        <f>VLOOKUP(C8,RA!B12:I47,8,0)</f>
        <v>37099.448199999999</v>
      </c>
      <c r="G8" s="16">
        <f t="shared" si="0"/>
        <v>176624.04979999998</v>
      </c>
      <c r="H8" s="27">
        <f>RA!J12</f>
        <v>17.358619219305499</v>
      </c>
      <c r="I8" s="20">
        <f>VLOOKUP(B8,RMS!B:D,3,FALSE)</f>
        <v>213723.51414871801</v>
      </c>
      <c r="J8" s="21">
        <f>VLOOKUP(B8,RMS!B:E,4,FALSE)</f>
        <v>176624.048549573</v>
      </c>
      <c r="K8" s="22">
        <f t="shared" si="1"/>
        <v>-1.6148718015756458E-2</v>
      </c>
      <c r="L8" s="22">
        <f t="shared" si="2"/>
        <v>1.250426983460784E-3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395657.71779999998</v>
      </c>
      <c r="F9" s="25">
        <f>VLOOKUP(C9,RA!B13:I48,8,0)</f>
        <v>93564.427599999995</v>
      </c>
      <c r="G9" s="16">
        <f t="shared" si="0"/>
        <v>302093.29019999999</v>
      </c>
      <c r="H9" s="27">
        <f>RA!J13</f>
        <v>23.6478206769862</v>
      </c>
      <c r="I9" s="20">
        <f>VLOOKUP(B9,RMS!B:D,3,FALSE)</f>
        <v>395657.92814615398</v>
      </c>
      <c r="J9" s="21">
        <f>VLOOKUP(B9,RMS!B:E,4,FALSE)</f>
        <v>302093.28944529901</v>
      </c>
      <c r="K9" s="22">
        <f t="shared" si="1"/>
        <v>-0.21034615399548784</v>
      </c>
      <c r="L9" s="22">
        <f t="shared" si="2"/>
        <v>7.5470097362995148E-4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236382.473</v>
      </c>
      <c r="F10" s="25">
        <f>VLOOKUP(C10,RA!B14:I49,8,0)</f>
        <v>46647.504999999997</v>
      </c>
      <c r="G10" s="16">
        <f t="shared" si="0"/>
        <v>189734.96799999999</v>
      </c>
      <c r="H10" s="27">
        <f>RA!J14</f>
        <v>19.733910221000201</v>
      </c>
      <c r="I10" s="20">
        <f>VLOOKUP(B10,RMS!B:D,3,FALSE)</f>
        <v>236382.46343418799</v>
      </c>
      <c r="J10" s="21">
        <f>VLOOKUP(B10,RMS!B:E,4,FALSE)</f>
        <v>189734.96577179499</v>
      </c>
      <c r="K10" s="22">
        <f t="shared" si="1"/>
        <v>9.5658120117150247E-3</v>
      </c>
      <c r="L10" s="22">
        <f t="shared" si="2"/>
        <v>2.2282050049398094E-3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128875.6002</v>
      </c>
      <c r="F11" s="25">
        <f>VLOOKUP(C11,RA!B15:I50,8,0)</f>
        <v>23660.441900000002</v>
      </c>
      <c r="G11" s="16">
        <f t="shared" si="0"/>
        <v>105215.1583</v>
      </c>
      <c r="H11" s="27">
        <f>RA!J15</f>
        <v>18.3591322665281</v>
      </c>
      <c r="I11" s="20">
        <f>VLOOKUP(B11,RMS!B:D,3,FALSE)</f>
        <v>128875.722826496</v>
      </c>
      <c r="J11" s="21">
        <f>VLOOKUP(B11,RMS!B:E,4,FALSE)</f>
        <v>105215.159866667</v>
      </c>
      <c r="K11" s="22">
        <f t="shared" si="1"/>
        <v>-0.12262649599870201</v>
      </c>
      <c r="L11" s="22">
        <f t="shared" si="2"/>
        <v>-1.5666670078644529E-3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967065.77590000001</v>
      </c>
      <c r="F12" s="25">
        <f>VLOOKUP(C12,RA!B16:I51,8,0)</f>
        <v>47993.748699999996</v>
      </c>
      <c r="G12" s="16">
        <f t="shared" si="0"/>
        <v>919072.02720000001</v>
      </c>
      <c r="H12" s="27">
        <f>RA!J16</f>
        <v>4.9628215469971098</v>
      </c>
      <c r="I12" s="20">
        <f>VLOOKUP(B12,RMS!B:D,3,FALSE)</f>
        <v>967065.29760769196</v>
      </c>
      <c r="J12" s="21">
        <f>VLOOKUP(B12,RMS!B:E,4,FALSE)</f>
        <v>919072.02677692298</v>
      </c>
      <c r="K12" s="22">
        <f t="shared" si="1"/>
        <v>0.47829230804927647</v>
      </c>
      <c r="L12" s="22">
        <f t="shared" si="2"/>
        <v>4.2307702824473381E-4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492527.98959999997</v>
      </c>
      <c r="F13" s="25">
        <f>VLOOKUP(C13,RA!B17:I52,8,0)</f>
        <v>55857.709900000002</v>
      </c>
      <c r="G13" s="16">
        <f t="shared" si="0"/>
        <v>436670.27969999996</v>
      </c>
      <c r="H13" s="27">
        <f>RA!J17</f>
        <v>11.341022455467799</v>
      </c>
      <c r="I13" s="20">
        <f>VLOOKUP(B13,RMS!B:D,3,FALSE)</f>
        <v>492528.12385299098</v>
      </c>
      <c r="J13" s="21">
        <f>VLOOKUP(B13,RMS!B:E,4,FALSE)</f>
        <v>436670.28017435898</v>
      </c>
      <c r="K13" s="22">
        <f t="shared" si="1"/>
        <v>-0.13425299100345001</v>
      </c>
      <c r="L13" s="22">
        <f t="shared" si="2"/>
        <v>-4.7435902524739504E-4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1961965.5804000001</v>
      </c>
      <c r="F14" s="25">
        <f>VLOOKUP(C14,RA!B18:I53,8,0)</f>
        <v>306324.98969999998</v>
      </c>
      <c r="G14" s="16">
        <f t="shared" si="0"/>
        <v>1655640.5907000001</v>
      </c>
      <c r="H14" s="27">
        <f>RA!J18</f>
        <v>15.613168383797399</v>
      </c>
      <c r="I14" s="20">
        <f>VLOOKUP(B14,RMS!B:D,3,FALSE)</f>
        <v>1961965.38340684</v>
      </c>
      <c r="J14" s="21">
        <f>VLOOKUP(B14,RMS!B:E,4,FALSE)</f>
        <v>1655640.60219573</v>
      </c>
      <c r="K14" s="22">
        <f t="shared" si="1"/>
        <v>0.19699316006153822</v>
      </c>
      <c r="L14" s="22">
        <f t="shared" si="2"/>
        <v>-1.149572990834713E-2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736511.78379999998</v>
      </c>
      <c r="F15" s="25">
        <f>VLOOKUP(C15,RA!B19:I54,8,0)</f>
        <v>45186.486799999999</v>
      </c>
      <c r="G15" s="16">
        <f t="shared" si="0"/>
        <v>691325.29700000002</v>
      </c>
      <c r="H15" s="27">
        <f>RA!J19</f>
        <v>6.1352021507194801</v>
      </c>
      <c r="I15" s="20">
        <f>VLOOKUP(B15,RMS!B:D,3,FALSE)</f>
        <v>736511.65918376099</v>
      </c>
      <c r="J15" s="21">
        <f>VLOOKUP(B15,RMS!B:E,4,FALSE)</f>
        <v>691325.29496752098</v>
      </c>
      <c r="K15" s="22">
        <f t="shared" si="1"/>
        <v>0.1246162389870733</v>
      </c>
      <c r="L15" s="22">
        <f t="shared" si="2"/>
        <v>2.0324790384620428E-3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1041400.3958000001</v>
      </c>
      <c r="F16" s="25">
        <f>VLOOKUP(C16,RA!B20:I55,8,0)</f>
        <v>78478.736300000004</v>
      </c>
      <c r="G16" s="16">
        <f t="shared" si="0"/>
        <v>962921.65950000007</v>
      </c>
      <c r="H16" s="27">
        <f>RA!J20</f>
        <v>7.5358850079668898</v>
      </c>
      <c r="I16" s="20">
        <f>VLOOKUP(B16,RMS!B:D,3,FALSE)</f>
        <v>1041400.4041</v>
      </c>
      <c r="J16" s="21">
        <f>VLOOKUP(B16,RMS!B:E,4,FALSE)</f>
        <v>962921.65949999995</v>
      </c>
      <c r="K16" s="22">
        <f t="shared" si="1"/>
        <v>-8.2999999867752194E-3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415610.06959999999</v>
      </c>
      <c r="F17" s="25">
        <f>VLOOKUP(C17,RA!B21:I56,8,0)</f>
        <v>39807.805699999997</v>
      </c>
      <c r="G17" s="16">
        <f t="shared" si="0"/>
        <v>375802.26390000002</v>
      </c>
      <c r="H17" s="27">
        <f>RA!J21</f>
        <v>9.5781619868625008</v>
      </c>
      <c r="I17" s="20">
        <f>VLOOKUP(B17,RMS!B:D,3,FALSE)</f>
        <v>415609.37113379501</v>
      </c>
      <c r="J17" s="21">
        <f>VLOOKUP(B17,RMS!B:E,4,FALSE)</f>
        <v>375802.26382534602</v>
      </c>
      <c r="K17" s="22">
        <f t="shared" si="1"/>
        <v>0.69846620497992262</v>
      </c>
      <c r="L17" s="22">
        <f t="shared" si="2"/>
        <v>7.4654002673923969E-5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1308872.6908</v>
      </c>
      <c r="F18" s="25">
        <f>VLOOKUP(C18,RA!B22:I57,8,0)</f>
        <v>67080.106599999999</v>
      </c>
      <c r="G18" s="16">
        <f t="shared" si="0"/>
        <v>1241792.5841999999</v>
      </c>
      <c r="H18" s="27">
        <f>RA!J22</f>
        <v>5.1250291240318999</v>
      </c>
      <c r="I18" s="20">
        <f>VLOOKUP(B18,RMS!B:D,3,FALSE)</f>
        <v>1308873.4330333299</v>
      </c>
      <c r="J18" s="21">
        <f>VLOOKUP(B18,RMS!B:E,4,FALSE)</f>
        <v>1241792.5870000001</v>
      </c>
      <c r="K18" s="22">
        <f t="shared" si="1"/>
        <v>-0.74223332991823554</v>
      </c>
      <c r="L18" s="22">
        <f t="shared" si="2"/>
        <v>-2.8000001329928637E-3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2850907.8786999998</v>
      </c>
      <c r="F19" s="25">
        <f>VLOOKUP(C19,RA!B23:I58,8,0)</f>
        <v>306920.57010000001</v>
      </c>
      <c r="G19" s="16">
        <f t="shared" si="0"/>
        <v>2543987.3085999996</v>
      </c>
      <c r="H19" s="27">
        <f>RA!J23</f>
        <v>10.7657133502312</v>
      </c>
      <c r="I19" s="20">
        <f>VLOOKUP(B19,RMS!B:D,3,FALSE)</f>
        <v>2850909.75225128</v>
      </c>
      <c r="J19" s="21">
        <f>VLOOKUP(B19,RMS!B:E,4,FALSE)</f>
        <v>2543987.34375897</v>
      </c>
      <c r="K19" s="22">
        <f t="shared" si="1"/>
        <v>-1.8735512802377343</v>
      </c>
      <c r="L19" s="22">
        <f t="shared" si="2"/>
        <v>-3.5158970393240452E-2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300561.62589999998</v>
      </c>
      <c r="F20" s="25">
        <f>VLOOKUP(C20,RA!B24:I59,8,0)</f>
        <v>51482.427799999998</v>
      </c>
      <c r="G20" s="16">
        <f t="shared" si="0"/>
        <v>249079.19809999998</v>
      </c>
      <c r="H20" s="27">
        <f>RA!J24</f>
        <v>17.128742781398401</v>
      </c>
      <c r="I20" s="20">
        <f>VLOOKUP(B20,RMS!B:D,3,FALSE)</f>
        <v>300561.60464616102</v>
      </c>
      <c r="J20" s="21">
        <f>VLOOKUP(B20,RMS!B:E,4,FALSE)</f>
        <v>249079.20581467301</v>
      </c>
      <c r="K20" s="22">
        <f t="shared" si="1"/>
        <v>2.1253838960547E-2</v>
      </c>
      <c r="L20" s="22">
        <f t="shared" si="2"/>
        <v>-7.7146730327513069E-3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371552.15500000003</v>
      </c>
      <c r="F21" s="25">
        <f>VLOOKUP(C21,RA!B25:I60,8,0)</f>
        <v>20589.386999999999</v>
      </c>
      <c r="G21" s="16">
        <f t="shared" si="0"/>
        <v>350962.76800000004</v>
      </c>
      <c r="H21" s="27">
        <f>RA!J25</f>
        <v>5.5414527201436901</v>
      </c>
      <c r="I21" s="20">
        <f>VLOOKUP(B21,RMS!B:D,3,FALSE)</f>
        <v>371552.15183658601</v>
      </c>
      <c r="J21" s="21">
        <f>VLOOKUP(B21,RMS!B:E,4,FALSE)</f>
        <v>350962.79016268399</v>
      </c>
      <c r="K21" s="22">
        <f t="shared" si="1"/>
        <v>3.1634140177629888E-3</v>
      </c>
      <c r="L21" s="22">
        <f t="shared" si="2"/>
        <v>-2.2162683948408812E-2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612028.37049999996</v>
      </c>
      <c r="F22" s="25">
        <f>VLOOKUP(C22,RA!B26:I61,8,0)</f>
        <v>141490.2837</v>
      </c>
      <c r="G22" s="16">
        <f t="shared" si="0"/>
        <v>470538.08679999993</v>
      </c>
      <c r="H22" s="27">
        <f>RA!J26</f>
        <v>23.118255708376498</v>
      </c>
      <c r="I22" s="20">
        <f>VLOOKUP(B22,RMS!B:D,3,FALSE)</f>
        <v>612028.34786069905</v>
      </c>
      <c r="J22" s="21">
        <f>VLOOKUP(B22,RMS!B:E,4,FALSE)</f>
        <v>470538.07047843898</v>
      </c>
      <c r="K22" s="22">
        <f t="shared" si="1"/>
        <v>2.2639300907030702E-2</v>
      </c>
      <c r="L22" s="22">
        <f t="shared" si="2"/>
        <v>1.6321560950018466E-2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301275.42580000003</v>
      </c>
      <c r="F23" s="25">
        <f>VLOOKUP(C23,RA!B27:I62,8,0)</f>
        <v>84401.5095</v>
      </c>
      <c r="G23" s="16">
        <f t="shared" si="0"/>
        <v>216873.91630000004</v>
      </c>
      <c r="H23" s="27">
        <f>RA!J27</f>
        <v>28.014734117753601</v>
      </c>
      <c r="I23" s="20">
        <f>VLOOKUP(B23,RMS!B:D,3,FALSE)</f>
        <v>301275.24049345701</v>
      </c>
      <c r="J23" s="21">
        <f>VLOOKUP(B23,RMS!B:E,4,FALSE)</f>
        <v>216873.92120830799</v>
      </c>
      <c r="K23" s="22">
        <f t="shared" si="1"/>
        <v>0.18530654301866889</v>
      </c>
      <c r="L23" s="22">
        <f t="shared" si="2"/>
        <v>-4.9083079502452165E-3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1212546.4957000001</v>
      </c>
      <c r="F24" s="25">
        <f>VLOOKUP(C24,RA!B28:I63,8,0)</f>
        <v>52476.343999999997</v>
      </c>
      <c r="G24" s="16">
        <f t="shared" si="0"/>
        <v>1160070.1517</v>
      </c>
      <c r="H24" s="27">
        <f>RA!J28</f>
        <v>4.3277799396637198</v>
      </c>
      <c r="I24" s="20">
        <f>VLOOKUP(B24,RMS!B:D,3,FALSE)</f>
        <v>1212546.4899283701</v>
      </c>
      <c r="J24" s="21">
        <f>VLOOKUP(B24,RMS!B:E,4,FALSE)</f>
        <v>1160070.1380654899</v>
      </c>
      <c r="K24" s="22">
        <f t="shared" si="1"/>
        <v>5.7716299779713154E-3</v>
      </c>
      <c r="L24" s="22">
        <f t="shared" si="2"/>
        <v>1.3634510105475783E-2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671580.51430000004</v>
      </c>
      <c r="F25" s="25">
        <f>VLOOKUP(C25,RA!B29:I64,8,0)</f>
        <v>89506.532999999996</v>
      </c>
      <c r="G25" s="16">
        <f t="shared" si="0"/>
        <v>582073.9813000001</v>
      </c>
      <c r="H25" s="27">
        <f>RA!J29</f>
        <v>13.3277441936049</v>
      </c>
      <c r="I25" s="20">
        <f>VLOOKUP(B25,RMS!B:D,3,FALSE)</f>
        <v>671580.51517787599</v>
      </c>
      <c r="J25" s="21">
        <f>VLOOKUP(B25,RMS!B:E,4,FALSE)</f>
        <v>582073.96543902298</v>
      </c>
      <c r="K25" s="22">
        <f t="shared" si="1"/>
        <v>-8.7787595111876726E-4</v>
      </c>
      <c r="L25" s="22">
        <f t="shared" si="2"/>
        <v>1.5860977116972208E-2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932475.22039999999</v>
      </c>
      <c r="F26" s="25">
        <f>VLOOKUP(C26,RA!B30:I65,8,0)</f>
        <v>100022.88770000001</v>
      </c>
      <c r="G26" s="16">
        <f t="shared" si="0"/>
        <v>832452.33270000003</v>
      </c>
      <c r="H26" s="27">
        <f>RA!J30</f>
        <v>10.7266000759885</v>
      </c>
      <c r="I26" s="20">
        <f>VLOOKUP(B26,RMS!B:D,3,FALSE)</f>
        <v>932475.15729203494</v>
      </c>
      <c r="J26" s="21">
        <f>VLOOKUP(B26,RMS!B:E,4,FALSE)</f>
        <v>832452.35164329503</v>
      </c>
      <c r="K26" s="22">
        <f t="shared" si="1"/>
        <v>6.3107965048402548E-2</v>
      </c>
      <c r="L26" s="22">
        <f t="shared" si="2"/>
        <v>-1.8943294999189675E-2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744063.79070000001</v>
      </c>
      <c r="F27" s="25">
        <f>VLOOKUP(C27,RA!B31:I66,8,0)</f>
        <v>30925.439900000001</v>
      </c>
      <c r="G27" s="16">
        <f t="shared" si="0"/>
        <v>713138.35080000001</v>
      </c>
      <c r="H27" s="27">
        <f>RA!J31</f>
        <v>4.1562887868667797</v>
      </c>
      <c r="I27" s="20">
        <f>VLOOKUP(B27,RMS!B:D,3,FALSE)</f>
        <v>744063.72473451297</v>
      </c>
      <c r="J27" s="21">
        <f>VLOOKUP(B27,RMS!B:E,4,FALSE)</f>
        <v>713138.30840708001</v>
      </c>
      <c r="K27" s="22">
        <f t="shared" si="1"/>
        <v>6.5965487039647996E-2</v>
      </c>
      <c r="L27" s="22">
        <f t="shared" si="2"/>
        <v>4.2392920004203916E-2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140760.94779999999</v>
      </c>
      <c r="F28" s="25">
        <f>VLOOKUP(C28,RA!B32:I67,8,0)</f>
        <v>37913.3459</v>
      </c>
      <c r="G28" s="16">
        <f t="shared" si="0"/>
        <v>102847.60189999999</v>
      </c>
      <c r="H28" s="27">
        <f>RA!J32</f>
        <v>26.934562812030201</v>
      </c>
      <c r="I28" s="20">
        <f>VLOOKUP(B28,RMS!B:D,3,FALSE)</f>
        <v>140760.84567972901</v>
      </c>
      <c r="J28" s="21">
        <f>VLOOKUP(B28,RMS!B:E,4,FALSE)</f>
        <v>102847.59554168201</v>
      </c>
      <c r="K28" s="22">
        <f t="shared" si="1"/>
        <v>0.10212027098168619</v>
      </c>
      <c r="L28" s="22">
        <f t="shared" si="2"/>
        <v>6.3583179871784523E-3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225651.77609999999</v>
      </c>
      <c r="F31" s="25">
        <f>VLOOKUP(C31,RA!B35:I70,8,0)</f>
        <v>21052.7814</v>
      </c>
      <c r="G31" s="16">
        <f t="shared" si="0"/>
        <v>204598.99469999998</v>
      </c>
      <c r="H31" s="27">
        <f>RA!J35</f>
        <v>9.3297654305500508</v>
      </c>
      <c r="I31" s="20">
        <f>VLOOKUP(B31,RMS!B:D,3,FALSE)</f>
        <v>225651.7764</v>
      </c>
      <c r="J31" s="21">
        <f>VLOOKUP(B31,RMS!B:E,4,FALSE)</f>
        <v>204598.9945</v>
      </c>
      <c r="K31" s="22">
        <f t="shared" si="1"/>
        <v>-3.0000001424923539E-4</v>
      </c>
      <c r="L31" s="22">
        <f t="shared" si="2"/>
        <v>1.999999803956598E-4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301927.3504</v>
      </c>
      <c r="F35" s="25">
        <f>VLOOKUP(C35,RA!B8:I74,8,0)</f>
        <v>18458.409299999999</v>
      </c>
      <c r="G35" s="16">
        <f t="shared" si="0"/>
        <v>283468.9411</v>
      </c>
      <c r="H35" s="27">
        <f>RA!J39</f>
        <v>6.1135267393119204</v>
      </c>
      <c r="I35" s="20">
        <f>VLOOKUP(B35,RMS!B:D,3,FALSE)</f>
        <v>301927.350467521</v>
      </c>
      <c r="J35" s="21">
        <f>VLOOKUP(B35,RMS!B:E,4,FALSE)</f>
        <v>283468.94025640999</v>
      </c>
      <c r="K35" s="22">
        <f t="shared" si="1"/>
        <v>-6.7521003074944019E-5</v>
      </c>
      <c r="L35" s="22">
        <f t="shared" si="2"/>
        <v>8.4359000902622938E-4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500621.13280000002</v>
      </c>
      <c r="F36" s="25">
        <f>VLOOKUP(C36,RA!B8:I75,8,0)</f>
        <v>39937.2497</v>
      </c>
      <c r="G36" s="16">
        <f t="shared" si="0"/>
        <v>460683.88310000004</v>
      </c>
      <c r="H36" s="27">
        <f>RA!J40</f>
        <v>7.97753971683714</v>
      </c>
      <c r="I36" s="20">
        <f>VLOOKUP(B36,RMS!B:D,3,FALSE)</f>
        <v>500621.12656239298</v>
      </c>
      <c r="J36" s="21">
        <f>VLOOKUP(B36,RMS!B:E,4,FALSE)</f>
        <v>460683.891698291</v>
      </c>
      <c r="K36" s="22">
        <f t="shared" si="1"/>
        <v>6.2376070418395102E-3</v>
      </c>
      <c r="L36" s="22">
        <f t="shared" si="2"/>
        <v>-8.5982909658923745E-3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25775.124</v>
      </c>
      <c r="F40" s="25">
        <f>VLOOKUP(C40,RA!B8:I78,8,0)</f>
        <v>2177.7953000000002</v>
      </c>
      <c r="G40" s="16">
        <f t="shared" si="0"/>
        <v>23597.328699999998</v>
      </c>
      <c r="H40" s="27">
        <f>RA!J43</f>
        <v>0</v>
      </c>
      <c r="I40" s="20">
        <f>VLOOKUP(B40,RMS!B:D,3,FALSE)</f>
        <v>25775.1239694426</v>
      </c>
      <c r="J40" s="21">
        <f>VLOOKUP(B40,RMS!B:E,4,FALSE)</f>
        <v>23597.328492549699</v>
      </c>
      <c r="K40" s="22">
        <f t="shared" si="1"/>
        <v>3.0557399441022426E-5</v>
      </c>
      <c r="L40" s="22">
        <f t="shared" si="2"/>
        <v>2.0745029905810952E-4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18149980.238299999</v>
      </c>
      <c r="E7" s="66">
        <v>26938014.515099999</v>
      </c>
      <c r="F7" s="67">
        <v>67.376829974332693</v>
      </c>
      <c r="G7" s="66">
        <v>18959742.822700001</v>
      </c>
      <c r="H7" s="67">
        <v>-4.2709576388899801</v>
      </c>
      <c r="I7" s="66">
        <v>2101526.4388000001</v>
      </c>
      <c r="J7" s="67">
        <v>11.5786706718576</v>
      </c>
      <c r="K7" s="66">
        <v>1796754.9883000001</v>
      </c>
      <c r="L7" s="67">
        <v>9.4766843891405106</v>
      </c>
      <c r="M7" s="67">
        <v>0.16962326665827701</v>
      </c>
      <c r="N7" s="66">
        <v>481839082.63150001</v>
      </c>
      <c r="O7" s="66">
        <v>6379999503.8594999</v>
      </c>
      <c r="P7" s="66">
        <v>1077869</v>
      </c>
      <c r="Q7" s="66">
        <v>1072504</v>
      </c>
      <c r="R7" s="67">
        <v>0.50023123456881502</v>
      </c>
      <c r="S7" s="66">
        <v>16.838762630987599</v>
      </c>
      <c r="T7" s="66">
        <v>17.2336903749543</v>
      </c>
      <c r="U7" s="68">
        <v>-2.3453489583606002</v>
      </c>
      <c r="V7" s="56"/>
      <c r="W7" s="56"/>
    </row>
    <row r="8" spans="1:23" ht="14.25" thickBot="1" x14ac:dyDescent="0.2">
      <c r="A8" s="53">
        <v>41966</v>
      </c>
      <c r="B8" s="43" t="s">
        <v>6</v>
      </c>
      <c r="C8" s="44"/>
      <c r="D8" s="69">
        <v>691922.04209999996</v>
      </c>
      <c r="E8" s="69">
        <v>883705.4656</v>
      </c>
      <c r="F8" s="70">
        <v>78.297811774901007</v>
      </c>
      <c r="G8" s="69">
        <v>962848.44220000005</v>
      </c>
      <c r="H8" s="70">
        <v>-28.138010950193099</v>
      </c>
      <c r="I8" s="69">
        <v>177029.98079999999</v>
      </c>
      <c r="J8" s="70">
        <v>25.5852494975749</v>
      </c>
      <c r="K8" s="69">
        <v>3581.95</v>
      </c>
      <c r="L8" s="70">
        <v>0.372015972920478</v>
      </c>
      <c r="M8" s="70">
        <v>48.4227950697246</v>
      </c>
      <c r="N8" s="69">
        <v>18144949.061700001</v>
      </c>
      <c r="O8" s="69">
        <v>242561349.36930001</v>
      </c>
      <c r="P8" s="69">
        <v>28533</v>
      </c>
      <c r="Q8" s="69">
        <v>27296</v>
      </c>
      <c r="R8" s="70">
        <v>4.5317995310668202</v>
      </c>
      <c r="S8" s="69">
        <v>24.249887572284699</v>
      </c>
      <c r="T8" s="69">
        <v>24.2631521395076</v>
      </c>
      <c r="U8" s="71">
        <v>-5.4699499877492001E-2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137075.93609999999</v>
      </c>
      <c r="E9" s="69">
        <v>169166.20600000001</v>
      </c>
      <c r="F9" s="70">
        <v>81.030330667816699</v>
      </c>
      <c r="G9" s="69">
        <v>143311.5741</v>
      </c>
      <c r="H9" s="70">
        <v>-4.3511056515567299</v>
      </c>
      <c r="I9" s="69">
        <v>29883.3462</v>
      </c>
      <c r="J9" s="70">
        <v>21.8005778769218</v>
      </c>
      <c r="K9" s="69">
        <v>31069.729200000002</v>
      </c>
      <c r="L9" s="70">
        <v>21.679846443051499</v>
      </c>
      <c r="M9" s="70">
        <v>-3.8184529783414002E-2</v>
      </c>
      <c r="N9" s="69">
        <v>2300814.9188999999</v>
      </c>
      <c r="O9" s="69">
        <v>41312092.685699999</v>
      </c>
      <c r="P9" s="69">
        <v>7881</v>
      </c>
      <c r="Q9" s="69">
        <v>8533</v>
      </c>
      <c r="R9" s="70">
        <v>-7.6409234735731903</v>
      </c>
      <c r="S9" s="69">
        <v>17.393216102017501</v>
      </c>
      <c r="T9" s="69">
        <v>17.6314310090238</v>
      </c>
      <c r="U9" s="71">
        <v>-1.36958516245106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160323.2366</v>
      </c>
      <c r="E10" s="69">
        <v>222750.03969999999</v>
      </c>
      <c r="F10" s="70">
        <v>71.974504164364504</v>
      </c>
      <c r="G10" s="69">
        <v>167303.9871</v>
      </c>
      <c r="H10" s="70">
        <v>-4.1724950020632301</v>
      </c>
      <c r="I10" s="69">
        <v>42718.793400000002</v>
      </c>
      <c r="J10" s="70">
        <v>26.645416039461399</v>
      </c>
      <c r="K10" s="69">
        <v>42343.896399999998</v>
      </c>
      <c r="L10" s="70">
        <v>25.309556056599199</v>
      </c>
      <c r="M10" s="70">
        <v>8.8536254778860003E-3</v>
      </c>
      <c r="N10" s="69">
        <v>2919564.5676000002</v>
      </c>
      <c r="O10" s="69">
        <v>57962702.754199997</v>
      </c>
      <c r="P10" s="69">
        <v>101016</v>
      </c>
      <c r="Q10" s="69">
        <v>100442</v>
      </c>
      <c r="R10" s="70">
        <v>0.571474084546297</v>
      </c>
      <c r="S10" s="69">
        <v>1.58710735527045</v>
      </c>
      <c r="T10" s="69">
        <v>1.80061368849684</v>
      </c>
      <c r="U10" s="71">
        <v>-13.452545129816301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70337.640499999994</v>
      </c>
      <c r="E11" s="69">
        <v>95440.229900000006</v>
      </c>
      <c r="F11" s="70">
        <v>73.698104639624304</v>
      </c>
      <c r="G11" s="69">
        <v>65260.836300000003</v>
      </c>
      <c r="H11" s="70">
        <v>7.77925090733169</v>
      </c>
      <c r="I11" s="69">
        <v>12837.947700000001</v>
      </c>
      <c r="J11" s="70">
        <v>18.251888474990899</v>
      </c>
      <c r="K11" s="69">
        <v>14142.098</v>
      </c>
      <c r="L11" s="70">
        <v>21.670114576818602</v>
      </c>
      <c r="M11" s="70">
        <v>-9.2217597417299998E-2</v>
      </c>
      <c r="N11" s="69">
        <v>1846836.7449</v>
      </c>
      <c r="O11" s="69">
        <v>23957776.490800001</v>
      </c>
      <c r="P11" s="69">
        <v>3595</v>
      </c>
      <c r="Q11" s="69">
        <v>3239</v>
      </c>
      <c r="R11" s="70">
        <v>10.991046619326999</v>
      </c>
      <c r="S11" s="69">
        <v>19.565407649513201</v>
      </c>
      <c r="T11" s="69">
        <v>18.8291786045076</v>
      </c>
      <c r="U11" s="71">
        <v>3.7629118605354899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213723.49799999999</v>
      </c>
      <c r="E12" s="69">
        <v>406487.23910000001</v>
      </c>
      <c r="F12" s="70">
        <v>52.578156813287301</v>
      </c>
      <c r="G12" s="69">
        <v>267356.30560000002</v>
      </c>
      <c r="H12" s="70">
        <v>-20.060423665578998</v>
      </c>
      <c r="I12" s="69">
        <v>37099.448199999999</v>
      </c>
      <c r="J12" s="70">
        <v>17.358619219305499</v>
      </c>
      <c r="K12" s="69">
        <v>-12437.864299999999</v>
      </c>
      <c r="L12" s="70">
        <v>-4.6521679270242</v>
      </c>
      <c r="M12" s="70">
        <v>-3.9827828399767999</v>
      </c>
      <c r="N12" s="69">
        <v>11567964.065300001</v>
      </c>
      <c r="O12" s="69">
        <v>85193567.479100004</v>
      </c>
      <c r="P12" s="69">
        <v>2086</v>
      </c>
      <c r="Q12" s="69">
        <v>1990</v>
      </c>
      <c r="R12" s="70">
        <v>4.8241206030150696</v>
      </c>
      <c r="S12" s="69">
        <v>102.45613518696101</v>
      </c>
      <c r="T12" s="69">
        <v>93.332292462311599</v>
      </c>
      <c r="U12" s="71">
        <v>8.9051209163804899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395657.71779999998</v>
      </c>
      <c r="E13" s="69">
        <v>689919.38470000005</v>
      </c>
      <c r="F13" s="70">
        <v>57.348398461371701</v>
      </c>
      <c r="G13" s="69">
        <v>478047.97720000002</v>
      </c>
      <c r="H13" s="70">
        <v>-17.234726079706999</v>
      </c>
      <c r="I13" s="69">
        <v>93564.427599999995</v>
      </c>
      <c r="J13" s="70">
        <v>23.6478206769862</v>
      </c>
      <c r="K13" s="69">
        <v>68669.080100000006</v>
      </c>
      <c r="L13" s="70">
        <v>14.3644745663825</v>
      </c>
      <c r="M13" s="70">
        <v>0.362540862113573</v>
      </c>
      <c r="N13" s="69">
        <v>12409439.071699999</v>
      </c>
      <c r="O13" s="69">
        <v>121086512.04899999</v>
      </c>
      <c r="P13" s="69">
        <v>11998</v>
      </c>
      <c r="Q13" s="69">
        <v>11582</v>
      </c>
      <c r="R13" s="70">
        <v>3.5917803488171298</v>
      </c>
      <c r="S13" s="69">
        <v>32.976972645440902</v>
      </c>
      <c r="T13" s="69">
        <v>31.6902979191849</v>
      </c>
      <c r="U13" s="71">
        <v>3.9017369486578599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236382.473</v>
      </c>
      <c r="E14" s="69">
        <v>255666.53409999999</v>
      </c>
      <c r="F14" s="70">
        <v>92.457338553172804</v>
      </c>
      <c r="G14" s="69">
        <v>260187.1776</v>
      </c>
      <c r="H14" s="70">
        <v>-9.1490690738789109</v>
      </c>
      <c r="I14" s="69">
        <v>46647.504999999997</v>
      </c>
      <c r="J14" s="70">
        <v>19.733910221000201</v>
      </c>
      <c r="K14" s="69">
        <v>50334.154399999999</v>
      </c>
      <c r="L14" s="70">
        <v>19.3453631590491</v>
      </c>
      <c r="M14" s="70">
        <v>-7.3243495275644999E-2</v>
      </c>
      <c r="N14" s="69">
        <v>5742845.335</v>
      </c>
      <c r="O14" s="69">
        <v>58485791.132299997</v>
      </c>
      <c r="P14" s="69">
        <v>3171</v>
      </c>
      <c r="Q14" s="69">
        <v>2817</v>
      </c>
      <c r="R14" s="70">
        <v>12.566560170394</v>
      </c>
      <c r="S14" s="69">
        <v>74.545087669504895</v>
      </c>
      <c r="T14" s="69">
        <v>88.1751837060703</v>
      </c>
      <c r="U14" s="71">
        <v>-18.284365157627001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128875.6002</v>
      </c>
      <c r="E15" s="69">
        <v>184131.72229999999</v>
      </c>
      <c r="F15" s="70">
        <v>69.990981776636502</v>
      </c>
      <c r="G15" s="69">
        <v>146331.97519999999</v>
      </c>
      <c r="H15" s="70">
        <v>-11.9292963661164</v>
      </c>
      <c r="I15" s="69">
        <v>23660.441900000002</v>
      </c>
      <c r="J15" s="70">
        <v>18.3591322665281</v>
      </c>
      <c r="K15" s="69">
        <v>27835.884900000001</v>
      </c>
      <c r="L15" s="70">
        <v>19.0224213552473</v>
      </c>
      <c r="M15" s="70">
        <v>-0.150002165011108</v>
      </c>
      <c r="N15" s="69">
        <v>5216255.1945000002</v>
      </c>
      <c r="O15" s="69">
        <v>46084395.862999998</v>
      </c>
      <c r="P15" s="69">
        <v>4838</v>
      </c>
      <c r="Q15" s="69">
        <v>4483</v>
      </c>
      <c r="R15" s="70">
        <v>7.9188043720722598</v>
      </c>
      <c r="S15" s="69">
        <v>26.638197643654401</v>
      </c>
      <c r="T15" s="69">
        <v>27.414232991300501</v>
      </c>
      <c r="U15" s="71">
        <v>-2.9132426976752699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967065.77590000001</v>
      </c>
      <c r="E16" s="69">
        <v>968115.2855</v>
      </c>
      <c r="F16" s="70">
        <v>99.891592497740803</v>
      </c>
      <c r="G16" s="69">
        <v>811197.76650000003</v>
      </c>
      <c r="H16" s="70">
        <v>19.2145511041665</v>
      </c>
      <c r="I16" s="69">
        <v>47993.748699999996</v>
      </c>
      <c r="J16" s="70">
        <v>4.9628215469971098</v>
      </c>
      <c r="K16" s="69">
        <v>41600.664400000001</v>
      </c>
      <c r="L16" s="70">
        <v>5.1283011514553998</v>
      </c>
      <c r="M16" s="70">
        <v>0.15367745665138899</v>
      </c>
      <c r="N16" s="69">
        <v>19976681.099199999</v>
      </c>
      <c r="O16" s="69">
        <v>330675867.8161</v>
      </c>
      <c r="P16" s="69">
        <v>51063</v>
      </c>
      <c r="Q16" s="69">
        <v>53802</v>
      </c>
      <c r="R16" s="70">
        <v>-5.0908888145422102</v>
      </c>
      <c r="S16" s="69">
        <v>18.9386791982453</v>
      </c>
      <c r="T16" s="69">
        <v>16.9331970242742</v>
      </c>
      <c r="U16" s="71">
        <v>10.5893455028106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492527.98959999997</v>
      </c>
      <c r="E17" s="69">
        <v>881573.89690000005</v>
      </c>
      <c r="F17" s="70">
        <v>55.869166649777704</v>
      </c>
      <c r="G17" s="69">
        <v>581524.16159999999</v>
      </c>
      <c r="H17" s="70">
        <v>-15.303950871987301</v>
      </c>
      <c r="I17" s="69">
        <v>55857.709900000002</v>
      </c>
      <c r="J17" s="70">
        <v>11.341022455467799</v>
      </c>
      <c r="K17" s="69">
        <v>53023.216399999998</v>
      </c>
      <c r="L17" s="70">
        <v>9.1179730613621306</v>
      </c>
      <c r="M17" s="70">
        <v>5.3457592587688001E-2</v>
      </c>
      <c r="N17" s="69">
        <v>13140003.0602</v>
      </c>
      <c r="O17" s="69">
        <v>312170303.18589997</v>
      </c>
      <c r="P17" s="69">
        <v>12012</v>
      </c>
      <c r="Q17" s="69">
        <v>11898</v>
      </c>
      <c r="R17" s="70">
        <v>0.95814422592033199</v>
      </c>
      <c r="S17" s="69">
        <v>41.002996137196099</v>
      </c>
      <c r="T17" s="69">
        <v>41.421850512691201</v>
      </c>
      <c r="U17" s="71">
        <v>-1.0215213885677601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1961965.5804000001</v>
      </c>
      <c r="E18" s="69">
        <v>2698815.4032000001</v>
      </c>
      <c r="F18" s="70">
        <v>72.697287042073597</v>
      </c>
      <c r="G18" s="69">
        <v>2018830.5563999999</v>
      </c>
      <c r="H18" s="70">
        <v>-2.8167285173948402</v>
      </c>
      <c r="I18" s="69">
        <v>306324.98969999998</v>
      </c>
      <c r="J18" s="70">
        <v>15.613168383797399</v>
      </c>
      <c r="K18" s="69">
        <v>307980.20770000003</v>
      </c>
      <c r="L18" s="70">
        <v>15.255376768677101</v>
      </c>
      <c r="M18" s="70">
        <v>-5.3744297802810004E-3</v>
      </c>
      <c r="N18" s="69">
        <v>45792932.794</v>
      </c>
      <c r="O18" s="69">
        <v>729700948.17060006</v>
      </c>
      <c r="P18" s="69">
        <v>101833</v>
      </c>
      <c r="Q18" s="69">
        <v>102683</v>
      </c>
      <c r="R18" s="70">
        <v>-0.82779038399735105</v>
      </c>
      <c r="S18" s="69">
        <v>19.266500843538001</v>
      </c>
      <c r="T18" s="69">
        <v>19.407025440433198</v>
      </c>
      <c r="U18" s="71">
        <v>-0.72937269739023802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736511.78379999998</v>
      </c>
      <c r="E19" s="69">
        <v>1107492.8605</v>
      </c>
      <c r="F19" s="70">
        <v>66.5026213773953</v>
      </c>
      <c r="G19" s="69">
        <v>811151.04839999997</v>
      </c>
      <c r="H19" s="70">
        <v>-9.2016480465908703</v>
      </c>
      <c r="I19" s="69">
        <v>45186.486799999999</v>
      </c>
      <c r="J19" s="70">
        <v>6.1352021507194801</v>
      </c>
      <c r="K19" s="69">
        <v>55064.894800000002</v>
      </c>
      <c r="L19" s="70">
        <v>6.7884883966575398</v>
      </c>
      <c r="M19" s="70">
        <v>-0.179395748160042</v>
      </c>
      <c r="N19" s="69">
        <v>18683239.041499998</v>
      </c>
      <c r="O19" s="69">
        <v>241073601.3506</v>
      </c>
      <c r="P19" s="69">
        <v>20412</v>
      </c>
      <c r="Q19" s="69">
        <v>19517</v>
      </c>
      <c r="R19" s="70">
        <v>4.5857457601065699</v>
      </c>
      <c r="S19" s="69">
        <v>36.082293934940203</v>
      </c>
      <c r="T19" s="69">
        <v>38.303088773889399</v>
      </c>
      <c r="U19" s="71">
        <v>-6.1548050214143997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1041400.3958000001</v>
      </c>
      <c r="E20" s="69">
        <v>1645165.6111999999</v>
      </c>
      <c r="F20" s="70">
        <v>63.300642118357501</v>
      </c>
      <c r="G20" s="69">
        <v>1358595.3607999999</v>
      </c>
      <c r="H20" s="70">
        <v>-23.347272790127999</v>
      </c>
      <c r="I20" s="69">
        <v>78478.736300000004</v>
      </c>
      <c r="J20" s="70">
        <v>7.5358850079668898</v>
      </c>
      <c r="K20" s="69">
        <v>-28450.5612</v>
      </c>
      <c r="L20" s="70">
        <v>-2.0941158803344599</v>
      </c>
      <c r="M20" s="70">
        <v>-3.7584248953233299</v>
      </c>
      <c r="N20" s="69">
        <v>37829693.266999997</v>
      </c>
      <c r="O20" s="69">
        <v>377419610.11979997</v>
      </c>
      <c r="P20" s="69">
        <v>47938</v>
      </c>
      <c r="Q20" s="69">
        <v>46068</v>
      </c>
      <c r="R20" s="70">
        <v>4.05921680993315</v>
      </c>
      <c r="S20" s="69">
        <v>21.723901618757601</v>
      </c>
      <c r="T20" s="69">
        <v>22.019656433967199</v>
      </c>
      <c r="U20" s="71">
        <v>-1.3614258635485901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415610.06959999999</v>
      </c>
      <c r="E21" s="69">
        <v>529874.89580000006</v>
      </c>
      <c r="F21" s="70">
        <v>78.435508625581505</v>
      </c>
      <c r="G21" s="69">
        <v>405374.7072</v>
      </c>
      <c r="H21" s="70">
        <v>2.5249139174709598</v>
      </c>
      <c r="I21" s="69">
        <v>39807.805699999997</v>
      </c>
      <c r="J21" s="70">
        <v>9.5781619868625008</v>
      </c>
      <c r="K21" s="69">
        <v>43522.194600000003</v>
      </c>
      <c r="L21" s="70">
        <v>10.7362876437497</v>
      </c>
      <c r="M21" s="70">
        <v>-8.5344705939989995E-2</v>
      </c>
      <c r="N21" s="69">
        <v>10652527.125600001</v>
      </c>
      <c r="O21" s="69">
        <v>142594636.60929999</v>
      </c>
      <c r="P21" s="69">
        <v>40047</v>
      </c>
      <c r="Q21" s="69">
        <v>38594</v>
      </c>
      <c r="R21" s="70">
        <v>3.76483391200704</v>
      </c>
      <c r="S21" s="69">
        <v>10.378057522411201</v>
      </c>
      <c r="T21" s="69">
        <v>10.380717733326399</v>
      </c>
      <c r="U21" s="71">
        <v>-2.5633033055682E-2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1308872.6908</v>
      </c>
      <c r="E22" s="69">
        <v>1353376.1702000001</v>
      </c>
      <c r="F22" s="70">
        <v>96.7116696466273</v>
      </c>
      <c r="G22" s="69">
        <v>1222168.838</v>
      </c>
      <c r="H22" s="70">
        <v>7.0942614558791499</v>
      </c>
      <c r="I22" s="69">
        <v>67080.106599999999</v>
      </c>
      <c r="J22" s="70">
        <v>5.1250291240318999</v>
      </c>
      <c r="K22" s="69">
        <v>157732.5037</v>
      </c>
      <c r="L22" s="70">
        <v>12.905950372464</v>
      </c>
      <c r="M22" s="70">
        <v>-0.57472236205935501</v>
      </c>
      <c r="N22" s="69">
        <v>26470001.0524</v>
      </c>
      <c r="O22" s="69">
        <v>434961164.07429999</v>
      </c>
      <c r="P22" s="69">
        <v>77895</v>
      </c>
      <c r="Q22" s="69">
        <v>80683</v>
      </c>
      <c r="R22" s="70">
        <v>-3.4554986800193301</v>
      </c>
      <c r="S22" s="69">
        <v>16.8030385878426</v>
      </c>
      <c r="T22" s="69">
        <v>16.367606299964098</v>
      </c>
      <c r="U22" s="71">
        <v>2.5913901560256698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2850907.8786999998</v>
      </c>
      <c r="E23" s="69">
        <v>3999665.5584</v>
      </c>
      <c r="F23" s="70">
        <v>71.278656604490195</v>
      </c>
      <c r="G23" s="69">
        <v>2725972.2228000001</v>
      </c>
      <c r="H23" s="70">
        <v>4.5831595368081901</v>
      </c>
      <c r="I23" s="69">
        <v>306920.57010000001</v>
      </c>
      <c r="J23" s="70">
        <v>10.7657133502312</v>
      </c>
      <c r="K23" s="69">
        <v>204785.2372</v>
      </c>
      <c r="L23" s="70">
        <v>7.5123743186808198</v>
      </c>
      <c r="M23" s="70">
        <v>0.49874363160392898</v>
      </c>
      <c r="N23" s="69">
        <v>74042072.658600003</v>
      </c>
      <c r="O23" s="69">
        <v>952983000.15480006</v>
      </c>
      <c r="P23" s="69">
        <v>99516</v>
      </c>
      <c r="Q23" s="69">
        <v>96953</v>
      </c>
      <c r="R23" s="70">
        <v>2.6435489360824298</v>
      </c>
      <c r="S23" s="69">
        <v>28.647733818682401</v>
      </c>
      <c r="T23" s="69">
        <v>32.524617451754999</v>
      </c>
      <c r="U23" s="71">
        <v>-13.5329504861018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300561.62589999998</v>
      </c>
      <c r="E24" s="69">
        <v>398558.74890000001</v>
      </c>
      <c r="F24" s="70">
        <v>75.412125998872995</v>
      </c>
      <c r="G24" s="69">
        <v>342092.35560000001</v>
      </c>
      <c r="H24" s="70">
        <v>-12.1402098059627</v>
      </c>
      <c r="I24" s="69">
        <v>51482.427799999998</v>
      </c>
      <c r="J24" s="70">
        <v>17.128742781398401</v>
      </c>
      <c r="K24" s="69">
        <v>52173.118499999997</v>
      </c>
      <c r="L24" s="70">
        <v>15.2511792929406</v>
      </c>
      <c r="M24" s="70">
        <v>-1.3238440021559999E-2</v>
      </c>
      <c r="N24" s="69">
        <v>6830411.5396999996</v>
      </c>
      <c r="O24" s="69">
        <v>99860513.756400004</v>
      </c>
      <c r="P24" s="69">
        <v>31487</v>
      </c>
      <c r="Q24" s="69">
        <v>31964</v>
      </c>
      <c r="R24" s="70">
        <v>-1.49230384182205</v>
      </c>
      <c r="S24" s="69">
        <v>9.5455783624988104</v>
      </c>
      <c r="T24" s="69">
        <v>9.6771425384807905</v>
      </c>
      <c r="U24" s="71">
        <v>-1.3782734894184201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371552.15500000003</v>
      </c>
      <c r="E25" s="69">
        <v>507206.4681</v>
      </c>
      <c r="F25" s="70">
        <v>73.254616880545299</v>
      </c>
      <c r="G25" s="69">
        <v>360268.78259999998</v>
      </c>
      <c r="H25" s="70">
        <v>3.1319317534452402</v>
      </c>
      <c r="I25" s="69">
        <v>20589.386999999999</v>
      </c>
      <c r="J25" s="70">
        <v>5.5414527201436901</v>
      </c>
      <c r="K25" s="69">
        <v>30530.8194</v>
      </c>
      <c r="L25" s="70">
        <v>8.4744559824651304</v>
      </c>
      <c r="M25" s="70">
        <v>-0.325619573774034</v>
      </c>
      <c r="N25" s="69">
        <v>8454137.1849000007</v>
      </c>
      <c r="O25" s="69">
        <v>100430468.52949999</v>
      </c>
      <c r="P25" s="69">
        <v>25007</v>
      </c>
      <c r="Q25" s="69">
        <v>25944</v>
      </c>
      <c r="R25" s="70">
        <v>-3.6116250385445499</v>
      </c>
      <c r="S25" s="69">
        <v>14.857925980725399</v>
      </c>
      <c r="T25" s="69">
        <v>14.8620086571076</v>
      </c>
      <c r="U25" s="71">
        <v>-2.7478104195136001E-2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612028.37049999996</v>
      </c>
      <c r="E26" s="69">
        <v>940943.49780000001</v>
      </c>
      <c r="F26" s="70">
        <v>65.044114968749</v>
      </c>
      <c r="G26" s="69">
        <v>597693.58750000002</v>
      </c>
      <c r="H26" s="70">
        <v>2.3983498066222602</v>
      </c>
      <c r="I26" s="69">
        <v>141490.2837</v>
      </c>
      <c r="J26" s="70">
        <v>23.118255708376498</v>
      </c>
      <c r="K26" s="69">
        <v>109996.1563</v>
      </c>
      <c r="L26" s="70">
        <v>18.4034359077008</v>
      </c>
      <c r="M26" s="70">
        <v>0.28632025390145399</v>
      </c>
      <c r="N26" s="69">
        <v>14181571.139</v>
      </c>
      <c r="O26" s="69">
        <v>204526477.6877</v>
      </c>
      <c r="P26" s="69">
        <v>52202</v>
      </c>
      <c r="Q26" s="69">
        <v>51080</v>
      </c>
      <c r="R26" s="70">
        <v>2.1965544244322701</v>
      </c>
      <c r="S26" s="69">
        <v>11.7242322229033</v>
      </c>
      <c r="T26" s="69">
        <v>11.6454758594362</v>
      </c>
      <c r="U26" s="71">
        <v>0.67174005060480202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301275.42580000003</v>
      </c>
      <c r="E27" s="69">
        <v>413282.17739999999</v>
      </c>
      <c r="F27" s="70">
        <v>72.898238122764994</v>
      </c>
      <c r="G27" s="69">
        <v>295180.67310000001</v>
      </c>
      <c r="H27" s="70">
        <v>2.0647533037961598</v>
      </c>
      <c r="I27" s="69">
        <v>84401.5095</v>
      </c>
      <c r="J27" s="70">
        <v>28.014734117753601</v>
      </c>
      <c r="K27" s="69">
        <v>87453.696599999996</v>
      </c>
      <c r="L27" s="70">
        <v>29.627175682458301</v>
      </c>
      <c r="M27" s="70">
        <v>-3.4900607048781999E-2</v>
      </c>
      <c r="N27" s="69">
        <v>6803422.3372</v>
      </c>
      <c r="O27" s="69">
        <v>91921002.555399999</v>
      </c>
      <c r="P27" s="69">
        <v>41268</v>
      </c>
      <c r="Q27" s="69">
        <v>40219</v>
      </c>
      <c r="R27" s="70">
        <v>2.6082199955244998</v>
      </c>
      <c r="S27" s="69">
        <v>7.3004610303382798</v>
      </c>
      <c r="T27" s="69">
        <v>7.3909081777269501</v>
      </c>
      <c r="U27" s="71">
        <v>-1.2389237749890201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1212546.4957000001</v>
      </c>
      <c r="E28" s="69">
        <v>1779376.7790999999</v>
      </c>
      <c r="F28" s="70">
        <v>68.144448659901002</v>
      </c>
      <c r="G28" s="69">
        <v>1256050.1975</v>
      </c>
      <c r="H28" s="70">
        <v>-3.4635321013911899</v>
      </c>
      <c r="I28" s="69">
        <v>52476.343999999997</v>
      </c>
      <c r="J28" s="70">
        <v>4.3277799396637198</v>
      </c>
      <c r="K28" s="69">
        <v>57158.606599999999</v>
      </c>
      <c r="L28" s="70">
        <v>4.5506626020016201</v>
      </c>
      <c r="M28" s="70">
        <v>-8.1917017900153002E-2</v>
      </c>
      <c r="N28" s="69">
        <v>32168618.5427</v>
      </c>
      <c r="O28" s="69">
        <v>326050501.35180002</v>
      </c>
      <c r="P28" s="69">
        <v>54548</v>
      </c>
      <c r="Q28" s="69">
        <v>54589</v>
      </c>
      <c r="R28" s="70">
        <v>-7.5106706479321994E-2</v>
      </c>
      <c r="S28" s="69">
        <v>22.228981735352399</v>
      </c>
      <c r="T28" s="69">
        <v>23.459145318653899</v>
      </c>
      <c r="U28" s="71">
        <v>-5.5340527872456304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671580.51430000004</v>
      </c>
      <c r="E29" s="69">
        <v>708861.88769999996</v>
      </c>
      <c r="F29" s="70">
        <v>94.740671765981901</v>
      </c>
      <c r="G29" s="69">
        <v>597802.91410000005</v>
      </c>
      <c r="H29" s="70">
        <v>12.3414587751003</v>
      </c>
      <c r="I29" s="69">
        <v>89506.532999999996</v>
      </c>
      <c r="J29" s="70">
        <v>13.3277441936049</v>
      </c>
      <c r="K29" s="69">
        <v>96384.456999999995</v>
      </c>
      <c r="L29" s="70">
        <v>16.123115951200699</v>
      </c>
      <c r="M29" s="70">
        <v>-7.1359264907203998E-2</v>
      </c>
      <c r="N29" s="69">
        <v>16967901.746800002</v>
      </c>
      <c r="O29" s="69">
        <v>222385985.6383</v>
      </c>
      <c r="P29" s="69">
        <v>112024</v>
      </c>
      <c r="Q29" s="69">
        <v>111417</v>
      </c>
      <c r="R29" s="70">
        <v>0.54480016514535401</v>
      </c>
      <c r="S29" s="69">
        <v>5.9949699555452396</v>
      </c>
      <c r="T29" s="69">
        <v>6.0514315373776002</v>
      </c>
      <c r="U29" s="71">
        <v>-0.94181592653575996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932475.22039999999</v>
      </c>
      <c r="E30" s="69">
        <v>1287462.1469000001</v>
      </c>
      <c r="F30" s="70">
        <v>72.427389235889294</v>
      </c>
      <c r="G30" s="69">
        <v>916739.83100000001</v>
      </c>
      <c r="H30" s="70">
        <v>1.71645093492181</v>
      </c>
      <c r="I30" s="69">
        <v>100022.88770000001</v>
      </c>
      <c r="J30" s="70">
        <v>10.7266000759885</v>
      </c>
      <c r="K30" s="69">
        <v>146950.0288</v>
      </c>
      <c r="L30" s="70">
        <v>16.029632817383298</v>
      </c>
      <c r="M30" s="70">
        <v>-0.31934080913905899</v>
      </c>
      <c r="N30" s="69">
        <v>22015587.831</v>
      </c>
      <c r="O30" s="69">
        <v>393949805.46990001</v>
      </c>
      <c r="P30" s="69">
        <v>70713</v>
      </c>
      <c r="Q30" s="69">
        <v>72336</v>
      </c>
      <c r="R30" s="70">
        <v>-2.24369608493696</v>
      </c>
      <c r="S30" s="69">
        <v>13.1867580275197</v>
      </c>
      <c r="T30" s="69">
        <v>13.612299200951099</v>
      </c>
      <c r="U30" s="71">
        <v>-3.2270340635913302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744063.79070000001</v>
      </c>
      <c r="E31" s="69">
        <v>1339319.3854</v>
      </c>
      <c r="F31" s="70">
        <v>55.5553663159873</v>
      </c>
      <c r="G31" s="69">
        <v>855937.77300000004</v>
      </c>
      <c r="H31" s="70">
        <v>-13.0703406052393</v>
      </c>
      <c r="I31" s="69">
        <v>30925.439900000001</v>
      </c>
      <c r="J31" s="70">
        <v>4.1562887868667797</v>
      </c>
      <c r="K31" s="69">
        <v>40851.0527</v>
      </c>
      <c r="L31" s="70">
        <v>4.7726661900689402</v>
      </c>
      <c r="M31" s="70">
        <v>-0.242970796196887</v>
      </c>
      <c r="N31" s="69">
        <v>40129795.0955</v>
      </c>
      <c r="O31" s="69">
        <v>356759112.30360001</v>
      </c>
      <c r="P31" s="69">
        <v>29570</v>
      </c>
      <c r="Q31" s="69">
        <v>27442</v>
      </c>
      <c r="R31" s="70">
        <v>7.7545368413380897</v>
      </c>
      <c r="S31" s="69">
        <v>25.162793057152498</v>
      </c>
      <c r="T31" s="69">
        <v>24.9757938269805</v>
      </c>
      <c r="U31" s="71">
        <v>0.74315768423341499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140760.94779999999</v>
      </c>
      <c r="E32" s="69">
        <v>202040.22880000001</v>
      </c>
      <c r="F32" s="70">
        <v>69.669762619077005</v>
      </c>
      <c r="G32" s="69">
        <v>162502.9743</v>
      </c>
      <c r="H32" s="70">
        <v>-13.3794637259141</v>
      </c>
      <c r="I32" s="69">
        <v>37913.3459</v>
      </c>
      <c r="J32" s="70">
        <v>26.934562812030201</v>
      </c>
      <c r="K32" s="69">
        <v>39134.808100000002</v>
      </c>
      <c r="L32" s="70">
        <v>24.082518039179099</v>
      </c>
      <c r="M32" s="70">
        <v>-3.1211656816582001E-2</v>
      </c>
      <c r="N32" s="69">
        <v>2952728.2056</v>
      </c>
      <c r="O32" s="69">
        <v>48219926.4639</v>
      </c>
      <c r="P32" s="69">
        <v>29732</v>
      </c>
      <c r="Q32" s="69">
        <v>28974</v>
      </c>
      <c r="R32" s="70">
        <v>2.6161386070269899</v>
      </c>
      <c r="S32" s="69">
        <v>4.73432489573523</v>
      </c>
      <c r="T32" s="69">
        <v>4.7771003347829097</v>
      </c>
      <c r="U32" s="71">
        <v>-0.90351718544300397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43.001300000000001</v>
      </c>
      <c r="H33" s="72"/>
      <c r="I33" s="72"/>
      <c r="J33" s="72"/>
      <c r="K33" s="69">
        <v>9.8160000000000007</v>
      </c>
      <c r="L33" s="70">
        <v>22.8272168515836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225651.77609999999</v>
      </c>
      <c r="E35" s="69">
        <v>256540.8383</v>
      </c>
      <c r="F35" s="70">
        <v>87.959397651972196</v>
      </c>
      <c r="G35" s="69">
        <v>290938.29340000002</v>
      </c>
      <c r="H35" s="70">
        <v>-22.4399877159656</v>
      </c>
      <c r="I35" s="69">
        <v>21052.7814</v>
      </c>
      <c r="J35" s="70">
        <v>9.3297654305500508</v>
      </c>
      <c r="K35" s="69">
        <v>33638.549800000001</v>
      </c>
      <c r="L35" s="70">
        <v>11.5620908498805</v>
      </c>
      <c r="M35" s="70">
        <v>-0.37414717563121602</v>
      </c>
      <c r="N35" s="69">
        <v>5951818.4022000004</v>
      </c>
      <c r="O35" s="69">
        <v>58850889.668300003</v>
      </c>
      <c r="P35" s="69">
        <v>14475</v>
      </c>
      <c r="Q35" s="69">
        <v>14878</v>
      </c>
      <c r="R35" s="70">
        <v>-2.70869740556526</v>
      </c>
      <c r="S35" s="69">
        <v>15.589069160621801</v>
      </c>
      <c r="T35" s="69">
        <v>15.874869343997799</v>
      </c>
      <c r="U35" s="71">
        <v>-1.8333370673473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981734.43420000002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180931.83129999999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242031.41709999999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301927.3504</v>
      </c>
      <c r="E39" s="69">
        <v>499786.68599999999</v>
      </c>
      <c r="F39" s="70">
        <v>60.411243207867301</v>
      </c>
      <c r="G39" s="69">
        <v>332042.73430000001</v>
      </c>
      <c r="H39" s="70">
        <v>-9.0697313294591808</v>
      </c>
      <c r="I39" s="69">
        <v>18458.409299999999</v>
      </c>
      <c r="J39" s="70">
        <v>6.1135267393119204</v>
      </c>
      <c r="K39" s="69">
        <v>4768.9315999999999</v>
      </c>
      <c r="L39" s="70">
        <v>1.43624031107131</v>
      </c>
      <c r="M39" s="70">
        <v>2.8705544235526501</v>
      </c>
      <c r="N39" s="69">
        <v>5644288.8147</v>
      </c>
      <c r="O39" s="69">
        <v>92864788.575000003</v>
      </c>
      <c r="P39" s="69">
        <v>442</v>
      </c>
      <c r="Q39" s="69">
        <v>400</v>
      </c>
      <c r="R39" s="70">
        <v>10.5</v>
      </c>
      <c r="S39" s="69">
        <v>683.09355294117597</v>
      </c>
      <c r="T39" s="69">
        <v>765.023506</v>
      </c>
      <c r="U39" s="71">
        <v>-11.9939578855722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500621.13280000002</v>
      </c>
      <c r="E40" s="69">
        <v>658384.22069999995</v>
      </c>
      <c r="F40" s="70">
        <v>76.037838857640807</v>
      </c>
      <c r="G40" s="69">
        <v>509889.47639999999</v>
      </c>
      <c r="H40" s="70">
        <v>-1.8177161971331199</v>
      </c>
      <c r="I40" s="69">
        <v>39937.2497</v>
      </c>
      <c r="J40" s="70">
        <v>7.97753971683714</v>
      </c>
      <c r="K40" s="69">
        <v>35644.101600000002</v>
      </c>
      <c r="L40" s="70">
        <v>6.9905544730320699</v>
      </c>
      <c r="M40" s="70">
        <v>0.120444839602859</v>
      </c>
      <c r="N40" s="69">
        <v>12499760.7214</v>
      </c>
      <c r="O40" s="69">
        <v>175176998.81779999</v>
      </c>
      <c r="P40" s="69">
        <v>2529</v>
      </c>
      <c r="Q40" s="69">
        <v>2631</v>
      </c>
      <c r="R40" s="70">
        <v>-3.8768529076396798</v>
      </c>
      <c r="S40" s="69">
        <v>197.952207512851</v>
      </c>
      <c r="T40" s="69">
        <v>207.73857122767001</v>
      </c>
      <c r="U40" s="71">
        <v>-4.9438012527260398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325071.29759999999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125135.9667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25775.124</v>
      </c>
      <c r="E44" s="75"/>
      <c r="F44" s="75"/>
      <c r="G44" s="74">
        <v>17097.2916</v>
      </c>
      <c r="H44" s="76">
        <v>50.7555968689216</v>
      </c>
      <c r="I44" s="74">
        <v>2177.7953000000002</v>
      </c>
      <c r="J44" s="76">
        <v>8.4492136681864292</v>
      </c>
      <c r="K44" s="74">
        <v>1263.559</v>
      </c>
      <c r="L44" s="76">
        <v>7.3904044544692704</v>
      </c>
      <c r="M44" s="76">
        <v>0.72354064986280797</v>
      </c>
      <c r="N44" s="74">
        <v>496457.51309999998</v>
      </c>
      <c r="O44" s="74">
        <v>10767773.864399999</v>
      </c>
      <c r="P44" s="74">
        <v>38</v>
      </c>
      <c r="Q44" s="74">
        <v>50</v>
      </c>
      <c r="R44" s="76">
        <v>-24</v>
      </c>
      <c r="S44" s="74">
        <v>678.292736842105</v>
      </c>
      <c r="T44" s="74">
        <v>646.22232399999996</v>
      </c>
      <c r="U44" s="77">
        <v>4.7281079540102304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90177</v>
      </c>
      <c r="D2" s="32">
        <v>691922.85440170905</v>
      </c>
      <c r="E2" s="32">
        <v>514892.070182906</v>
      </c>
      <c r="F2" s="32">
        <v>177030.78421880299</v>
      </c>
      <c r="G2" s="32">
        <v>514892.070182906</v>
      </c>
      <c r="H2" s="32">
        <v>0.255853355750011</v>
      </c>
    </row>
    <row r="3" spans="1:8" ht="14.25" x14ac:dyDescent="0.2">
      <c r="A3" s="32">
        <v>2</v>
      </c>
      <c r="B3" s="33">
        <v>13</v>
      </c>
      <c r="C3" s="32">
        <v>29183.186000000002</v>
      </c>
      <c r="D3" s="32">
        <v>137075.98262848501</v>
      </c>
      <c r="E3" s="32">
        <v>107192.606922434</v>
      </c>
      <c r="F3" s="32">
        <v>29883.375706051</v>
      </c>
      <c r="G3" s="32">
        <v>107192.606922434</v>
      </c>
      <c r="H3" s="32">
        <v>0.21800592002352001</v>
      </c>
    </row>
    <row r="4" spans="1:8" ht="14.25" x14ac:dyDescent="0.2">
      <c r="A4" s="32">
        <v>3</v>
      </c>
      <c r="B4" s="33">
        <v>14</v>
      </c>
      <c r="C4" s="32">
        <v>120999</v>
      </c>
      <c r="D4" s="32">
        <v>160325.75008290599</v>
      </c>
      <c r="E4" s="32">
        <v>117604.443039316</v>
      </c>
      <c r="F4" s="32">
        <v>42721.307043589703</v>
      </c>
      <c r="G4" s="32">
        <v>117604.443039316</v>
      </c>
      <c r="H4" s="32">
        <v>0.26646566145175099</v>
      </c>
    </row>
    <row r="5" spans="1:8" ht="14.25" x14ac:dyDescent="0.2">
      <c r="A5" s="32">
        <v>4</v>
      </c>
      <c r="B5" s="33">
        <v>15</v>
      </c>
      <c r="C5" s="32">
        <v>4514</v>
      </c>
      <c r="D5" s="32">
        <v>70337.696486324799</v>
      </c>
      <c r="E5" s="32">
        <v>57499.692796581199</v>
      </c>
      <c r="F5" s="32">
        <v>12838.0036897436</v>
      </c>
      <c r="G5" s="32">
        <v>57499.692796581199</v>
      </c>
      <c r="H5" s="32">
        <v>0.18251953548464001</v>
      </c>
    </row>
    <row r="6" spans="1:8" ht="14.25" x14ac:dyDescent="0.2">
      <c r="A6" s="32">
        <v>5</v>
      </c>
      <c r="B6" s="33">
        <v>16</v>
      </c>
      <c r="C6" s="32">
        <v>3198</v>
      </c>
      <c r="D6" s="32">
        <v>213723.51414871801</v>
      </c>
      <c r="E6" s="32">
        <v>176624.048549573</v>
      </c>
      <c r="F6" s="32">
        <v>37099.465599145296</v>
      </c>
      <c r="G6" s="32">
        <v>176624.048549573</v>
      </c>
      <c r="H6" s="32">
        <v>0.173586260486667</v>
      </c>
    </row>
    <row r="7" spans="1:8" ht="14.25" x14ac:dyDescent="0.2">
      <c r="A7" s="32">
        <v>6</v>
      </c>
      <c r="B7" s="33">
        <v>17</v>
      </c>
      <c r="C7" s="32">
        <v>19955</v>
      </c>
      <c r="D7" s="32">
        <v>395657.92814615398</v>
      </c>
      <c r="E7" s="32">
        <v>302093.28944529901</v>
      </c>
      <c r="F7" s="32">
        <v>93564.638700854703</v>
      </c>
      <c r="G7" s="32">
        <v>302093.28944529901</v>
      </c>
      <c r="H7" s="32">
        <v>0.236478614593292</v>
      </c>
    </row>
    <row r="8" spans="1:8" ht="14.25" x14ac:dyDescent="0.2">
      <c r="A8" s="32">
        <v>7</v>
      </c>
      <c r="B8" s="33">
        <v>18</v>
      </c>
      <c r="C8" s="32">
        <v>134840</v>
      </c>
      <c r="D8" s="32">
        <v>236382.46343418799</v>
      </c>
      <c r="E8" s="32">
        <v>189734.96577179499</v>
      </c>
      <c r="F8" s="32">
        <v>46647.497662393202</v>
      </c>
      <c r="G8" s="32">
        <v>189734.96577179499</v>
      </c>
      <c r="H8" s="32">
        <v>0.19733907915457699</v>
      </c>
    </row>
    <row r="9" spans="1:8" ht="14.25" x14ac:dyDescent="0.2">
      <c r="A9" s="32">
        <v>8</v>
      </c>
      <c r="B9" s="33">
        <v>19</v>
      </c>
      <c r="C9" s="32">
        <v>16953</v>
      </c>
      <c r="D9" s="32">
        <v>128875.722826496</v>
      </c>
      <c r="E9" s="32">
        <v>105215.159866667</v>
      </c>
      <c r="F9" s="32">
        <v>23660.562959829102</v>
      </c>
      <c r="G9" s="32">
        <v>105215.159866667</v>
      </c>
      <c r="H9" s="32">
        <v>0.18359208732961299</v>
      </c>
    </row>
    <row r="10" spans="1:8" ht="14.25" x14ac:dyDescent="0.2">
      <c r="A10" s="32">
        <v>9</v>
      </c>
      <c r="B10" s="33">
        <v>21</v>
      </c>
      <c r="C10" s="32">
        <v>231687</v>
      </c>
      <c r="D10" s="32">
        <v>967065.29760769196</v>
      </c>
      <c r="E10" s="32">
        <v>919072.02677692298</v>
      </c>
      <c r="F10" s="32">
        <v>47993.270830769201</v>
      </c>
      <c r="G10" s="32">
        <v>919072.02677692298</v>
      </c>
      <c r="H10" s="36">
        <v>4.9627745871446402E-2</v>
      </c>
    </row>
    <row r="11" spans="1:8" ht="14.25" x14ac:dyDescent="0.2">
      <c r="A11" s="32">
        <v>10</v>
      </c>
      <c r="B11" s="33">
        <v>22</v>
      </c>
      <c r="C11" s="32">
        <v>30596</v>
      </c>
      <c r="D11" s="32">
        <v>492528.12385299098</v>
      </c>
      <c r="E11" s="32">
        <v>436670.28017435898</v>
      </c>
      <c r="F11" s="32">
        <v>55857.843678632496</v>
      </c>
      <c r="G11" s="32">
        <v>436670.28017435898</v>
      </c>
      <c r="H11" s="32">
        <v>0.11341046525762399</v>
      </c>
    </row>
    <row r="12" spans="1:8" ht="14.25" x14ac:dyDescent="0.2">
      <c r="A12" s="32">
        <v>11</v>
      </c>
      <c r="B12" s="33">
        <v>23</v>
      </c>
      <c r="C12" s="32">
        <v>255668.15700000001</v>
      </c>
      <c r="D12" s="32">
        <v>1961965.38340684</v>
      </c>
      <c r="E12" s="32">
        <v>1655640.60219573</v>
      </c>
      <c r="F12" s="32">
        <v>306324.781211111</v>
      </c>
      <c r="G12" s="32">
        <v>1655640.60219573</v>
      </c>
      <c r="H12" s="32">
        <v>0.156131593249212</v>
      </c>
    </row>
    <row r="13" spans="1:8" ht="14.25" x14ac:dyDescent="0.2">
      <c r="A13" s="32">
        <v>12</v>
      </c>
      <c r="B13" s="33">
        <v>24</v>
      </c>
      <c r="C13" s="32">
        <v>44487.366000000002</v>
      </c>
      <c r="D13" s="32">
        <v>736511.65918376099</v>
      </c>
      <c r="E13" s="32">
        <v>691325.29496752098</v>
      </c>
      <c r="F13" s="32">
        <v>45186.364216239301</v>
      </c>
      <c r="G13" s="32">
        <v>691325.29496752098</v>
      </c>
      <c r="H13" s="32">
        <v>6.1351865449512502E-2</v>
      </c>
    </row>
    <row r="14" spans="1:8" ht="14.25" x14ac:dyDescent="0.2">
      <c r="A14" s="32">
        <v>13</v>
      </c>
      <c r="B14" s="33">
        <v>25</v>
      </c>
      <c r="C14" s="32">
        <v>96440</v>
      </c>
      <c r="D14" s="32">
        <v>1041400.4041</v>
      </c>
      <c r="E14" s="32">
        <v>962921.65949999995</v>
      </c>
      <c r="F14" s="32">
        <v>78478.744600000005</v>
      </c>
      <c r="G14" s="32">
        <v>962921.65949999995</v>
      </c>
      <c r="H14" s="32">
        <v>7.5358857449093195E-2</v>
      </c>
    </row>
    <row r="15" spans="1:8" ht="14.25" x14ac:dyDescent="0.2">
      <c r="A15" s="32">
        <v>14</v>
      </c>
      <c r="B15" s="33">
        <v>26</v>
      </c>
      <c r="C15" s="32">
        <v>83992</v>
      </c>
      <c r="D15" s="32">
        <v>415609.37113379501</v>
      </c>
      <c r="E15" s="32">
        <v>375802.26382534602</v>
      </c>
      <c r="F15" s="32">
        <v>39807.1073084487</v>
      </c>
      <c r="G15" s="32">
        <v>375802.26382534602</v>
      </c>
      <c r="H15" s="32">
        <v>9.5780100433860996E-2</v>
      </c>
    </row>
    <row r="16" spans="1:8" ht="14.25" x14ac:dyDescent="0.2">
      <c r="A16" s="32">
        <v>15</v>
      </c>
      <c r="B16" s="33">
        <v>27</v>
      </c>
      <c r="C16" s="32">
        <v>174787.74900000001</v>
      </c>
      <c r="D16" s="32">
        <v>1308873.4330333299</v>
      </c>
      <c r="E16" s="32">
        <v>1241792.5870000001</v>
      </c>
      <c r="F16" s="32">
        <v>67080.846033333306</v>
      </c>
      <c r="G16" s="32">
        <v>1241792.5870000001</v>
      </c>
      <c r="H16" s="32">
        <v>5.12508271161655E-2</v>
      </c>
    </row>
    <row r="17" spans="1:8" ht="14.25" x14ac:dyDescent="0.2">
      <c r="A17" s="32">
        <v>16</v>
      </c>
      <c r="B17" s="33">
        <v>29</v>
      </c>
      <c r="C17" s="32">
        <v>228005</v>
      </c>
      <c r="D17" s="32">
        <v>2850909.75225128</v>
      </c>
      <c r="E17" s="32">
        <v>2543987.34375897</v>
      </c>
      <c r="F17" s="32">
        <v>306922.40849230799</v>
      </c>
      <c r="G17" s="32">
        <v>2543987.34375897</v>
      </c>
      <c r="H17" s="32">
        <v>0.10765770759665</v>
      </c>
    </row>
    <row r="18" spans="1:8" ht="14.25" x14ac:dyDescent="0.2">
      <c r="A18" s="32">
        <v>17</v>
      </c>
      <c r="B18" s="33">
        <v>31</v>
      </c>
      <c r="C18" s="32">
        <v>34158.252999999997</v>
      </c>
      <c r="D18" s="32">
        <v>300561.60464616102</v>
      </c>
      <c r="E18" s="32">
        <v>249079.20581467301</v>
      </c>
      <c r="F18" s="32">
        <v>51482.398831488703</v>
      </c>
      <c r="G18" s="32">
        <v>249079.20581467301</v>
      </c>
      <c r="H18" s="32">
        <v>0.17128734354508399</v>
      </c>
    </row>
    <row r="19" spans="1:8" ht="14.25" x14ac:dyDescent="0.2">
      <c r="A19" s="32">
        <v>18</v>
      </c>
      <c r="B19" s="33">
        <v>32</v>
      </c>
      <c r="C19" s="32">
        <v>23162.827000000001</v>
      </c>
      <c r="D19" s="32">
        <v>371552.15183658601</v>
      </c>
      <c r="E19" s="32">
        <v>350962.79016268399</v>
      </c>
      <c r="F19" s="32">
        <v>20589.361673901301</v>
      </c>
      <c r="G19" s="32">
        <v>350962.79016268399</v>
      </c>
      <c r="H19" s="32">
        <v>5.5414459510267598E-2</v>
      </c>
    </row>
    <row r="20" spans="1:8" ht="14.25" x14ac:dyDescent="0.2">
      <c r="A20" s="32">
        <v>19</v>
      </c>
      <c r="B20" s="33">
        <v>33</v>
      </c>
      <c r="C20" s="32">
        <v>40725.027000000002</v>
      </c>
      <c r="D20" s="32">
        <v>612028.34786069905</v>
      </c>
      <c r="E20" s="32">
        <v>470538.07047843898</v>
      </c>
      <c r="F20" s="32">
        <v>141490.27738226001</v>
      </c>
      <c r="G20" s="32">
        <v>470538.07047843898</v>
      </c>
      <c r="H20" s="32">
        <v>0.231182555312723</v>
      </c>
    </row>
    <row r="21" spans="1:8" ht="14.25" x14ac:dyDescent="0.2">
      <c r="A21" s="32">
        <v>20</v>
      </c>
      <c r="B21" s="33">
        <v>34</v>
      </c>
      <c r="C21" s="32">
        <v>49130.144999999997</v>
      </c>
      <c r="D21" s="32">
        <v>301275.24049345701</v>
      </c>
      <c r="E21" s="32">
        <v>216873.92120830799</v>
      </c>
      <c r="F21" s="32">
        <v>84401.319285149802</v>
      </c>
      <c r="G21" s="32">
        <v>216873.92120830799</v>
      </c>
      <c r="H21" s="32">
        <v>0.28014688212316802</v>
      </c>
    </row>
    <row r="22" spans="1:8" ht="14.25" x14ac:dyDescent="0.2">
      <c r="A22" s="32">
        <v>21</v>
      </c>
      <c r="B22" s="33">
        <v>35</v>
      </c>
      <c r="C22" s="32">
        <v>52299.470999999998</v>
      </c>
      <c r="D22" s="32">
        <v>1212546.4899283701</v>
      </c>
      <c r="E22" s="32">
        <v>1160070.1380654899</v>
      </c>
      <c r="F22" s="32">
        <v>52476.351862884803</v>
      </c>
      <c r="G22" s="32">
        <v>1160070.1380654899</v>
      </c>
      <c r="H22" s="32">
        <v>4.3277806087241001E-2</v>
      </c>
    </row>
    <row r="23" spans="1:8" ht="14.25" x14ac:dyDescent="0.2">
      <c r="A23" s="32">
        <v>22</v>
      </c>
      <c r="B23" s="33">
        <v>36</v>
      </c>
      <c r="C23" s="32">
        <v>186858.671</v>
      </c>
      <c r="D23" s="32">
        <v>671580.51517787599</v>
      </c>
      <c r="E23" s="32">
        <v>582073.96543902298</v>
      </c>
      <c r="F23" s="32">
        <v>89506.5497388527</v>
      </c>
      <c r="G23" s="32">
        <v>582073.96543902298</v>
      </c>
      <c r="H23" s="32">
        <v>0.13327746668639701</v>
      </c>
    </row>
    <row r="24" spans="1:8" ht="14.25" x14ac:dyDescent="0.2">
      <c r="A24" s="32">
        <v>23</v>
      </c>
      <c r="B24" s="33">
        <v>37</v>
      </c>
      <c r="C24" s="32">
        <v>108960.37699999999</v>
      </c>
      <c r="D24" s="32">
        <v>932475.15729203494</v>
      </c>
      <c r="E24" s="32">
        <v>832452.35164329503</v>
      </c>
      <c r="F24" s="32">
        <v>100022.80564874</v>
      </c>
      <c r="G24" s="32">
        <v>832452.35164329503</v>
      </c>
      <c r="H24" s="32">
        <v>0.10726592002645099</v>
      </c>
    </row>
    <row r="25" spans="1:8" ht="14.25" x14ac:dyDescent="0.2">
      <c r="A25" s="32">
        <v>24</v>
      </c>
      <c r="B25" s="33">
        <v>38</v>
      </c>
      <c r="C25" s="32">
        <v>142620.27100000001</v>
      </c>
      <c r="D25" s="32">
        <v>744063.72473451297</v>
      </c>
      <c r="E25" s="32">
        <v>713138.30840708001</v>
      </c>
      <c r="F25" s="32">
        <v>30925.416327433599</v>
      </c>
      <c r="G25" s="32">
        <v>713138.30840708001</v>
      </c>
      <c r="H25" s="32">
        <v>4.1562859872611102E-2</v>
      </c>
    </row>
    <row r="26" spans="1:8" ht="14.25" x14ac:dyDescent="0.2">
      <c r="A26" s="32">
        <v>25</v>
      </c>
      <c r="B26" s="33">
        <v>39</v>
      </c>
      <c r="C26" s="32">
        <v>109580.76300000001</v>
      </c>
      <c r="D26" s="32">
        <v>140760.84567972901</v>
      </c>
      <c r="E26" s="32">
        <v>102847.59554168201</v>
      </c>
      <c r="F26" s="32">
        <v>37913.2501380471</v>
      </c>
      <c r="G26" s="32">
        <v>102847.59554168201</v>
      </c>
      <c r="H26" s="32">
        <v>0.26934514321056602</v>
      </c>
    </row>
    <row r="27" spans="1:8" ht="14.25" x14ac:dyDescent="0.2">
      <c r="A27" s="32">
        <v>26</v>
      </c>
      <c r="B27" s="33">
        <v>42</v>
      </c>
      <c r="C27" s="32">
        <v>11475.388999999999</v>
      </c>
      <c r="D27" s="32">
        <v>225651.7764</v>
      </c>
      <c r="E27" s="32">
        <v>204598.9945</v>
      </c>
      <c r="F27" s="32">
        <v>21052.781900000002</v>
      </c>
      <c r="G27" s="32">
        <v>204598.9945</v>
      </c>
      <c r="H27" s="32">
        <v>9.3297656397266504E-2</v>
      </c>
    </row>
    <row r="28" spans="1:8" ht="14.25" x14ac:dyDescent="0.2">
      <c r="A28" s="32">
        <v>27</v>
      </c>
      <c r="B28" s="33">
        <v>75</v>
      </c>
      <c r="C28" s="32">
        <v>489</v>
      </c>
      <c r="D28" s="32">
        <v>301927.350467521</v>
      </c>
      <c r="E28" s="32">
        <v>283468.94025640999</v>
      </c>
      <c r="F28" s="32">
        <v>18458.410211111099</v>
      </c>
      <c r="G28" s="32">
        <v>283468.94025640999</v>
      </c>
      <c r="H28" s="32">
        <v>6.1135270397097402E-2</v>
      </c>
    </row>
    <row r="29" spans="1:8" ht="14.25" x14ac:dyDescent="0.2">
      <c r="A29" s="32">
        <v>28</v>
      </c>
      <c r="B29" s="33">
        <v>76</v>
      </c>
      <c r="C29" s="32">
        <v>2575</v>
      </c>
      <c r="D29" s="32">
        <v>500621.12656239298</v>
      </c>
      <c r="E29" s="32">
        <v>460683.891698291</v>
      </c>
      <c r="F29" s="32">
        <v>39937.234864102596</v>
      </c>
      <c r="G29" s="32">
        <v>460683.891698291</v>
      </c>
      <c r="H29" s="32">
        <v>7.9775368527370993E-2</v>
      </c>
    </row>
    <row r="30" spans="1:8" ht="14.25" x14ac:dyDescent="0.2">
      <c r="A30" s="32">
        <v>29</v>
      </c>
      <c r="B30" s="33">
        <v>99</v>
      </c>
      <c r="C30" s="32">
        <v>43</v>
      </c>
      <c r="D30" s="32">
        <v>25775.1239694426</v>
      </c>
      <c r="E30" s="32">
        <v>23597.328492549699</v>
      </c>
      <c r="F30" s="32">
        <v>2177.7954768928198</v>
      </c>
      <c r="G30" s="32">
        <v>23597.328492549699</v>
      </c>
      <c r="H30" s="32">
        <v>8.4492143644961201E-2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2014-11-24T00:43:44Z</dcterms:modified>
</cp:coreProperties>
</file>